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6855" activeTab="1"/>
  </bookViews>
  <sheets>
    <sheet name="ĐHCT- K53" sheetId="1" r:id="rId1"/>
    <sheet name="LAI TAU - K53" sheetId="2" r:id="rId2"/>
    <sheet name="Lái tàu K53 -1PN.21" sheetId="3" r:id="rId3"/>
    <sheet name="ĐHCT K53 - 1PN.21" sheetId="4" r:id="rId4"/>
    <sheet name="LT TC ĐHCT K53 - 1PN.21" sheetId="5" r:id="rId5"/>
  </sheets>
  <definedNames/>
  <calcPr fullCalcOnLoad="1"/>
</workbook>
</file>

<file path=xl/sharedStrings.xml><?xml version="1.0" encoding="utf-8"?>
<sst xmlns="http://schemas.openxmlformats.org/spreadsheetml/2006/main" count="675" uniqueCount="315">
  <si>
    <t>Nam</t>
  </si>
  <si>
    <t>TT</t>
  </si>
  <si>
    <t>Ghi chú</t>
  </si>
  <si>
    <t>Đạt</t>
  </si>
  <si>
    <t>Minh</t>
  </si>
  <si>
    <t>Năm sinh</t>
  </si>
  <si>
    <t>Độc lập - Tự do - Hạnh phúc</t>
  </si>
  <si>
    <t>CỘNG HÒA XÃ HỘI CHỦ NGHĨA VIỆT NAM</t>
  </si>
  <si>
    <t>PHÂN HIỆU PHÍA NAM</t>
  </si>
  <si>
    <t>BẢNG ĐIỂM</t>
  </si>
  <si>
    <t xml:space="preserve">Họ và tên </t>
  </si>
  <si>
    <t>Điểm tổng kết HK I</t>
  </si>
  <si>
    <t>Điểm tổng kết HKII</t>
  </si>
  <si>
    <t>Điểm tổng kết HKIII</t>
  </si>
  <si>
    <t>GDQP</t>
  </si>
  <si>
    <t>GDTC</t>
  </si>
  <si>
    <t>THCB</t>
  </si>
  <si>
    <t>Chính trị</t>
  </si>
  <si>
    <t>Anh văn</t>
  </si>
  <si>
    <t>Pháp luật</t>
  </si>
  <si>
    <t>ĐSTT</t>
  </si>
  <si>
    <t>ATLĐ</t>
  </si>
  <si>
    <t>Quy định vận tải HH trên ĐS</t>
  </si>
  <si>
    <t>Nghiệp vụ ghép nối ĐM, TX</t>
  </si>
  <si>
    <t>Pháp luật đường sắt</t>
  </si>
  <si>
    <t>Tổ chức xếp dỡ hàng hóa</t>
  </si>
  <si>
    <t>Nghiệp vụ trực ban chạy tàu ga P1</t>
  </si>
  <si>
    <t>Vận tải HH, HK LVQT</t>
  </si>
  <si>
    <t>Quản trị DNVTĐS</t>
  </si>
  <si>
    <t>Kế toán thống kê ga tàu</t>
  </si>
  <si>
    <t>Tin học ứng dụng trong VTĐS</t>
  </si>
  <si>
    <t>Nghiệp vụ trực ban chạy tàu ga P2</t>
  </si>
  <si>
    <t>Nghiệp vụ trưởng tàu</t>
  </si>
  <si>
    <t>Nghiệp vụ trực ban chạy tàu ga P3 (BCTTNVTBCT)</t>
  </si>
  <si>
    <t>Nghiệp vụ Trưởng tàu khách</t>
  </si>
  <si>
    <t>Nghiệp vụ trưởng dồn</t>
  </si>
  <si>
    <t>Cấm thi, học lại</t>
  </si>
  <si>
    <t>Kiểm tra bổ sung</t>
  </si>
  <si>
    <t>KTBS</t>
  </si>
  <si>
    <t>Học bổ sung</t>
  </si>
  <si>
    <t>HBS</t>
  </si>
  <si>
    <t xml:space="preserve">TỔNG CÔNG TY ĐƯỜNG SẮT VIỆT NAM </t>
  </si>
  <si>
    <t>Điểm TB HK I</t>
  </si>
  <si>
    <t>Điểm tổng kết môn kỳ 2 ( 10 môn)</t>
  </si>
  <si>
    <t>Điểm tổng kết môn kỳ 3</t>
  </si>
  <si>
    <t>Điểm TB HK 4</t>
  </si>
  <si>
    <t>AV</t>
  </si>
  <si>
    <t>Dung sai lắp ghép</t>
  </si>
  <si>
    <t>TCVCHH và thương vụ</t>
  </si>
  <si>
    <t>Bộ phận chạy đầu máy</t>
  </si>
  <si>
    <t>Động cơ diesel</t>
  </si>
  <si>
    <t>Hãm đầu máy</t>
  </si>
  <si>
    <t>NV thiết bị đuôi tàu</t>
  </si>
  <si>
    <t>Tổ chức vận dụng đầu máy</t>
  </si>
  <si>
    <t>BD, SC Đầu máy</t>
  </si>
  <si>
    <t>thực tập Lái tàu</t>
  </si>
  <si>
    <t>NV trưởng tàu hàng</t>
  </si>
  <si>
    <t>Thực tập sửa chữa</t>
  </si>
  <si>
    <t xml:space="preserve">TRƯỜNG CAO ĐẲNG ĐƯỜNG SẮT  </t>
  </si>
  <si>
    <t>HL</t>
  </si>
  <si>
    <t>Cđ</t>
  </si>
  <si>
    <t xml:space="preserve">Chuyển điểm </t>
  </si>
  <si>
    <t xml:space="preserve">Tổ chức chạy tàu </t>
  </si>
  <si>
    <t xml:space="preserve">Anh văn chuyên ngành </t>
  </si>
  <si>
    <t xml:space="preserve">Truyền động điện Điện đầu máy </t>
  </si>
  <si>
    <t xml:space="preserve">Nam/Nữ </t>
  </si>
  <si>
    <t>Điểm 
TB HK 2</t>
  </si>
  <si>
    <t>Sơn</t>
  </si>
  <si>
    <t>27/02/2000</t>
  </si>
  <si>
    <t>03/03/2000</t>
  </si>
  <si>
    <t xml:space="preserve">Nhập học trễ </t>
  </si>
  <si>
    <t>HM</t>
  </si>
  <si>
    <t xml:space="preserve">Nhập học muộn </t>
  </si>
  <si>
    <t xml:space="preserve">Học lại </t>
  </si>
  <si>
    <t>Vẽ kỹ thuật cơ khí</t>
  </si>
  <si>
    <t>Điện kỹ thuật</t>
  </si>
  <si>
    <t>Nơi sinh</t>
  </si>
  <si>
    <t>An toàn lao động</t>
  </si>
  <si>
    <t>Quân</t>
  </si>
  <si>
    <t>20/02/2001</t>
  </si>
  <si>
    <t>10/12/2001</t>
  </si>
  <si>
    <t>04/10/1989</t>
  </si>
  <si>
    <t>16/07/1997</t>
  </si>
  <si>
    <t>01/02/1990</t>
  </si>
  <si>
    <t>12/11/2001</t>
  </si>
  <si>
    <t>21/11/1996</t>
  </si>
  <si>
    <t>19/01/2001</t>
  </si>
  <si>
    <t>Nguyễn Phước</t>
  </si>
  <si>
    <t>Nguyễn Xuân</t>
  </si>
  <si>
    <t>Nhật</t>
  </si>
  <si>
    <t>TL</t>
  </si>
  <si>
    <t>Nguyên</t>
  </si>
  <si>
    <t>Đặng Thái Sơn đươc thi lần 2 tính điểm lần 1 các môn: ĐSTT, Dung Sai, Ngoại ngữ. Môn tin học phải đóng phí</t>
  </si>
  <si>
    <t>Phan Thùy Khánh</t>
  </si>
  <si>
    <t>Đoan</t>
  </si>
  <si>
    <t>Nữ</t>
  </si>
  <si>
    <t>TP. HCM</t>
  </si>
  <si>
    <t>Trần Hoàng</t>
  </si>
  <si>
    <t>Dũng</t>
  </si>
  <si>
    <t>Bình Thuận</t>
  </si>
  <si>
    <t>Nguyễn Trà</t>
  </si>
  <si>
    <t>Giang</t>
  </si>
  <si>
    <t>Đồng Nai</t>
  </si>
  <si>
    <t>Đoàn Văn</t>
  </si>
  <si>
    <t>Giỏi</t>
  </si>
  <si>
    <t>Bình Định</t>
  </si>
  <si>
    <t>Phạm Ngọc</t>
  </si>
  <si>
    <t>Hải</t>
  </si>
  <si>
    <t>Nguyễn Huỳnh Nhật</t>
  </si>
  <si>
    <t>Hàn</t>
  </si>
  <si>
    <t>Khánh Hòa</t>
  </si>
  <si>
    <t>Hậu</t>
  </si>
  <si>
    <t>Phạm Khắc</t>
  </si>
  <si>
    <t>Hùng</t>
  </si>
  <si>
    <t>Ninh Bình</t>
  </si>
  <si>
    <t>Hữu</t>
  </si>
  <si>
    <t>Trần Thị Ngọc</t>
  </si>
  <si>
    <t>Lâm</t>
  </si>
  <si>
    <t>Phú Yên</t>
  </si>
  <si>
    <t>Nguyễn Thế</t>
  </si>
  <si>
    <t>Lộc</t>
  </si>
  <si>
    <t>Đỗ Ngọc</t>
  </si>
  <si>
    <t>Mai Đoàn</t>
  </si>
  <si>
    <t>Phạm Văn</t>
  </si>
  <si>
    <t>Lê Văn</t>
  </si>
  <si>
    <t>Phúc</t>
  </si>
  <si>
    <t>Trình Văn</t>
  </si>
  <si>
    <t>Quốc</t>
  </si>
  <si>
    <t>Trần Quốc</t>
  </si>
  <si>
    <t>Sinh</t>
  </si>
  <si>
    <t>Lương Hoài</t>
  </si>
  <si>
    <t>Thắng</t>
  </si>
  <si>
    <t>Quảng Trị</t>
  </si>
  <si>
    <t>Lê Minh</t>
  </si>
  <si>
    <t>Thiên</t>
  </si>
  <si>
    <t>Phạm Nhật</t>
  </si>
  <si>
    <t>Trường</t>
  </si>
  <si>
    <t>Nguyễn Văn Việt</t>
  </si>
  <si>
    <t>Tuấn</t>
  </si>
  <si>
    <t>Đỗ Hoàng</t>
  </si>
  <si>
    <t>Đô</t>
  </si>
  <si>
    <t>Đặng Tuấn</t>
  </si>
  <si>
    <t>Việt</t>
  </si>
  <si>
    <t>Hòa</t>
  </si>
  <si>
    <t>Hoàng Lý</t>
  </si>
  <si>
    <t>Dưỡng</t>
  </si>
  <si>
    <t>Dương Công</t>
  </si>
  <si>
    <t xml:space="preserve">Lê Quốc </t>
  </si>
  <si>
    <t>Anh</t>
  </si>
  <si>
    <t>Đoàn Quốc</t>
  </si>
  <si>
    <t xml:space="preserve">Lê Cảnh </t>
  </si>
  <si>
    <t>Giáp</t>
  </si>
  <si>
    <t xml:space="preserve">Trần Trung </t>
  </si>
  <si>
    <t>Hiếu</t>
  </si>
  <si>
    <t>Nguyễn Dụng</t>
  </si>
  <si>
    <t>Hoài</t>
  </si>
  <si>
    <t xml:space="preserve">Trần Ngọc </t>
  </si>
  <si>
    <t xml:space="preserve">Phan Phú </t>
  </si>
  <si>
    <t>Phạm</t>
  </si>
  <si>
    <t>Đặng Thái</t>
  </si>
  <si>
    <t xml:space="preserve">Phạm Đức </t>
  </si>
  <si>
    <t>Tài</t>
  </si>
  <si>
    <t>Phùng Minh</t>
  </si>
  <si>
    <t>Tâm</t>
  </si>
  <si>
    <t>Võ Phạm Nguyên</t>
  </si>
  <si>
    <t>Trần Minh</t>
  </si>
  <si>
    <t>Vũ</t>
  </si>
  <si>
    <t>21/11/2002</t>
  </si>
  <si>
    <t>21/03/2002</t>
  </si>
  <si>
    <t>Tuân</t>
  </si>
  <si>
    <t>Giáo dục quốc phòng</t>
  </si>
  <si>
    <t>Thi lại</t>
  </si>
  <si>
    <t>Học lại</t>
  </si>
  <si>
    <t>LỚP: TCN ĐIỀU HÀNH CHẠY TÀU HỎA - K53</t>
  </si>
  <si>
    <t xml:space="preserve"> An toàn TNGTVTĐS</t>
  </si>
  <si>
    <t>Tổ chức Vận tải HH - HK</t>
  </si>
  <si>
    <t>Quy định vận tải HK, Hl, trên ĐS</t>
  </si>
  <si>
    <t>Kỹ thuật lái đầu máy</t>
  </si>
  <si>
    <t>An toàn giao thông vận tải đường sắt</t>
  </si>
  <si>
    <t>NV lái tàu phụ trách đoàn tàu hàng sử dụng thiết bị đuôi tàu</t>
  </si>
  <si>
    <t>Truyền động thủy lực và bộ đảo chiều</t>
  </si>
  <si>
    <t>BẢNG ĐIỂM LỚP TCN LÁI TÀU ĐƯỜNG SẮT K53 - 1PN/21</t>
  </si>
  <si>
    <t>Lê Thành</t>
  </si>
  <si>
    <t>Nhân</t>
  </si>
  <si>
    <t>Nguyễn Văn</t>
  </si>
  <si>
    <t>Đạt</t>
  </si>
  <si>
    <t xml:space="preserve">Đoàn Quốc </t>
  </si>
  <si>
    <t>Trần Hoàng Việt</t>
  </si>
  <si>
    <t>Nguyễn Toàn</t>
  </si>
  <si>
    <t>Lĩnh</t>
  </si>
  <si>
    <t>Trương Phạm Hoàng</t>
  </si>
  <si>
    <t>Thuận</t>
  </si>
  <si>
    <t>Nguyễn Ngọc</t>
  </si>
  <si>
    <t>Tiến</t>
  </si>
  <si>
    <t>Nguyễn Lê</t>
  </si>
  <si>
    <t>Lê Quí Ngọc</t>
  </si>
  <si>
    <t>Thạch</t>
  </si>
  <si>
    <t>Thanh Hoá</t>
  </si>
  <si>
    <t>Khánh Hoà</t>
  </si>
  <si>
    <t>Đăk nông</t>
  </si>
  <si>
    <t>Nghệ An</t>
  </si>
  <si>
    <t>Khánh Hòa</t>
  </si>
  <si>
    <t>Tp HCM</t>
  </si>
  <si>
    <t>Sóc Trăng</t>
  </si>
  <si>
    <t>22/09/1997</t>
  </si>
  <si>
    <t>19/06/1992</t>
  </si>
  <si>
    <t xml:space="preserve">Vũ Minh </t>
  </si>
  <si>
    <t>Khang</t>
  </si>
  <si>
    <t xml:space="preserve">Nguyễn Thường </t>
  </si>
  <si>
    <t>Tín</t>
  </si>
  <si>
    <t>Tin học căn bản</t>
  </si>
  <si>
    <t>Dương Thế</t>
  </si>
  <si>
    <t>Bảo</t>
  </si>
  <si>
    <t>Nguyễn Tấn</t>
  </si>
  <si>
    <t>Đức</t>
  </si>
  <si>
    <t>Nguyễn Thanh</t>
  </si>
  <si>
    <t>Hải</t>
  </si>
  <si>
    <t>Phan Nguyễn Vũ</t>
  </si>
  <si>
    <t>Hiền</t>
  </si>
  <si>
    <t>Phạm Huy</t>
  </si>
  <si>
    <t>Hoàng</t>
  </si>
  <si>
    <t>Đỗ Quốc</t>
  </si>
  <si>
    <t>Huy</t>
  </si>
  <si>
    <t>Khoa</t>
  </si>
  <si>
    <t>Nguyễn Văn Tiến</t>
  </si>
  <si>
    <t>Lợi</t>
  </si>
  <si>
    <t>Phan Văn</t>
  </si>
  <si>
    <t>Nhật</t>
  </si>
  <si>
    <t>Nguyễn Bá Tinh</t>
  </si>
  <si>
    <t>Nhuệ</t>
  </si>
  <si>
    <t>Phan Lê văn</t>
  </si>
  <si>
    <t>Phúc</t>
  </si>
  <si>
    <t>Đậu Xuân</t>
  </si>
  <si>
    <t>Lê Đình</t>
  </si>
  <si>
    <t>Tài</t>
  </si>
  <si>
    <t>Nguyễn Đức</t>
  </si>
  <si>
    <t>Võ Anh</t>
  </si>
  <si>
    <t>Tú</t>
  </si>
  <si>
    <t>Nguyễn Hồng</t>
  </si>
  <si>
    <t>Thái</t>
  </si>
  <si>
    <t>Phan Thanh</t>
  </si>
  <si>
    <t>Châu Minh</t>
  </si>
  <si>
    <t>Trí</t>
  </si>
  <si>
    <t>Lư Anh</t>
  </si>
  <si>
    <t>Trình</t>
  </si>
  <si>
    <t xml:space="preserve">Nguyễn Trí </t>
  </si>
  <si>
    <t>Hân</t>
  </si>
  <si>
    <t xml:space="preserve">Hà Tĩnh </t>
  </si>
  <si>
    <t>Bình Thuận</t>
  </si>
  <si>
    <t xml:space="preserve">Bình Thuận </t>
  </si>
  <si>
    <t>Đăk Lăk</t>
  </si>
  <si>
    <t>Ninh Thuận</t>
  </si>
  <si>
    <t xml:space="preserve">Nam Định </t>
  </si>
  <si>
    <t>LỚP: TC ĐIỀU HÀNH CHẠY TÀU HỎA K53 - 1PN/21</t>
  </si>
  <si>
    <t>BẢNG ĐIỂM LỚP TCN LÁI TÀU ĐƯỜNG SẮT K53 - 1PN/20</t>
  </si>
  <si>
    <t>LỚP: LIÊN THÔNG TC ĐIỀU HÀNH CHẠY TÀU HỎA K53 - 1PN/21</t>
  </si>
  <si>
    <t xml:space="preserve">Phùng Chí </t>
  </si>
  <si>
    <t>Công</t>
  </si>
  <si>
    <t xml:space="preserve">Nam </t>
  </si>
  <si>
    <t>10/3/1993</t>
  </si>
  <si>
    <t xml:space="preserve">Nguyễn Mạnh </t>
  </si>
  <si>
    <t>Cường</t>
  </si>
  <si>
    <t>12/12/1994</t>
  </si>
  <si>
    <t xml:space="preserve">Trình Ngọc </t>
  </si>
  <si>
    <t>Danh</t>
  </si>
  <si>
    <t>29/01/1994</t>
  </si>
  <si>
    <t xml:space="preserve">Phan Viết </t>
  </si>
  <si>
    <t>Đồng</t>
  </si>
  <si>
    <t>12/8/1990</t>
  </si>
  <si>
    <t>Hà Tĩnh</t>
  </si>
  <si>
    <t xml:space="preserve">Nguyễn Nhật </t>
  </si>
  <si>
    <t>Hào</t>
  </si>
  <si>
    <t>08/5/2002</t>
  </si>
  <si>
    <t xml:space="preserve">Lê Xuân </t>
  </si>
  <si>
    <t>Hoàng</t>
  </si>
  <si>
    <t>02/01/1988</t>
  </si>
  <si>
    <t xml:space="preserve">Nguyễn Thành </t>
  </si>
  <si>
    <t>Hưng</t>
  </si>
  <si>
    <t>26/3/1991</t>
  </si>
  <si>
    <t xml:space="preserve">Phạm Bình </t>
  </si>
  <si>
    <t>04/9/1996</t>
  </si>
  <si>
    <t xml:space="preserve">Nguyễn Xuân </t>
  </si>
  <si>
    <t>03/02/1997</t>
  </si>
  <si>
    <t xml:space="preserve">Phạm Ngọc </t>
  </si>
  <si>
    <t>Hy</t>
  </si>
  <si>
    <t>01/10/1991</t>
  </si>
  <si>
    <t xml:space="preserve">Dương Cao </t>
  </si>
  <si>
    <t>Khuê</t>
  </si>
  <si>
    <t>28/9/1992</t>
  </si>
  <si>
    <t xml:space="preserve">Lê Minh </t>
  </si>
  <si>
    <t>Niên</t>
  </si>
  <si>
    <t>05/8/2000</t>
  </si>
  <si>
    <t xml:space="preserve">Nguyễn Trường </t>
  </si>
  <si>
    <t>02/9/1991</t>
  </si>
  <si>
    <t xml:space="preserve">Hoàng Đức </t>
  </si>
  <si>
    <t>Phú</t>
  </si>
  <si>
    <t>02/01/1997</t>
  </si>
  <si>
    <t xml:space="preserve">Vũ Trường </t>
  </si>
  <si>
    <t>Sang</t>
  </si>
  <si>
    <t>09/01/1995</t>
  </si>
  <si>
    <t xml:space="preserve">Võ Lê Đình </t>
  </si>
  <si>
    <t>Tuấn</t>
  </si>
  <si>
    <t>26/01/1996</t>
  </si>
  <si>
    <t xml:space="preserve">Nguyễn Văn </t>
  </si>
  <si>
    <t>08/8/1985</t>
  </si>
  <si>
    <t xml:space="preserve">Quách Đăng </t>
  </si>
  <si>
    <t>Trình</t>
  </si>
  <si>
    <t>21/7/1989</t>
  </si>
  <si>
    <t>Vương</t>
  </si>
  <si>
    <t>07/02/1996</t>
  </si>
  <si>
    <t xml:space="preserve">Lê Đăng </t>
  </si>
  <si>
    <t>27/07/1992</t>
  </si>
  <si>
    <t>Bạch Đình</t>
  </si>
  <si>
    <t>Quyết</t>
  </si>
  <si>
    <t>Nghiệ vụ gác ghi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</si>
</sst>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dd/mm/yyyy"/>
    <numFmt numFmtId="180" formatCode="_(* #,##0.000_);_(* \(#,##0.000\);_(* &quot;-&quot;??_);_(@_)"/>
    <numFmt numFmtId="181" formatCode="_(* #,##0.0_);_(* \(#,##0.0\);_(* &quot;-&quot;??_);_(@_)"/>
  </numFmts>
  <fonts count="7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26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mbria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40">
    <xf numFmtId="0" fontId="0" fillId="0" borderId="0" xfId="0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63" applyFont="1">
      <alignment/>
      <protection/>
    </xf>
    <xf numFmtId="0" fontId="6" fillId="0" borderId="0" xfId="63" applyFont="1" applyAlignment="1">
      <alignment/>
      <protection/>
    </xf>
    <xf numFmtId="0" fontId="0" fillId="0" borderId="0" xfId="0" applyAlignment="1">
      <alignment/>
    </xf>
    <xf numFmtId="0" fontId="7" fillId="0" borderId="0" xfId="63" applyFont="1" applyAlignment="1">
      <alignment/>
      <protection/>
    </xf>
    <xf numFmtId="0" fontId="14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 vertical="center"/>
      <protection/>
    </xf>
    <xf numFmtId="0" fontId="6" fillId="0" borderId="0" xfId="63" applyFont="1" applyFill="1">
      <alignment/>
      <protection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172" fontId="1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2" fontId="3" fillId="33" borderId="10" xfId="63" applyNumberFormat="1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9" fillId="33" borderId="10" xfId="63" applyFont="1" applyFill="1" applyBorder="1" applyAlignment="1">
      <alignment vertical="center" wrapText="1"/>
      <protection/>
    </xf>
    <xf numFmtId="0" fontId="9" fillId="33" borderId="12" xfId="63" applyFont="1" applyFill="1" applyBorder="1" applyAlignment="1">
      <alignment vertical="center" textRotation="90" wrapText="1"/>
      <protection/>
    </xf>
    <xf numFmtId="0" fontId="4" fillId="33" borderId="10" xfId="0" applyFont="1" applyFill="1" applyBorder="1" applyAlignment="1">
      <alignment/>
    </xf>
    <xf numFmtId="0" fontId="9" fillId="33" borderId="10" xfId="63" applyFont="1" applyFill="1" applyBorder="1" applyAlignment="1">
      <alignment vertical="center" textRotation="90" wrapText="1"/>
      <protection/>
    </xf>
    <xf numFmtId="1" fontId="9" fillId="33" borderId="12" xfId="63" applyNumberFormat="1" applyFont="1" applyFill="1" applyBorder="1" applyAlignment="1">
      <alignment horizontal="center" vertical="center" wrapText="1"/>
      <protection/>
    </xf>
    <xf numFmtId="0" fontId="12" fillId="33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>
      <alignment/>
      <protection/>
    </xf>
    <xf numFmtId="0" fontId="15" fillId="33" borderId="12" xfId="63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center" vertical="center"/>
      <protection/>
    </xf>
    <xf numFmtId="43" fontId="16" fillId="0" borderId="0" xfId="42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3" fontId="16" fillId="0" borderId="0" xfId="42" applyFont="1" applyBorder="1" applyAlignment="1">
      <alignment horizontal="left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5" fillId="33" borderId="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4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72" fontId="70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71" fillId="17" borderId="10" xfId="0" applyNumberFormat="1" applyFont="1" applyFill="1" applyBorder="1" applyAlignment="1">
      <alignment horizontal="center" vertical="center"/>
    </xf>
    <xf numFmtId="172" fontId="7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3" xfId="6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33" borderId="0" xfId="63" applyFont="1" applyFill="1" applyAlignment="1">
      <alignment horizontal="center"/>
      <protection/>
    </xf>
    <xf numFmtId="0" fontId="14" fillId="33" borderId="0" xfId="63" applyFont="1" applyFill="1" applyAlignment="1">
      <alignment horizontal="center"/>
      <protection/>
    </xf>
    <xf numFmtId="0" fontId="4" fillId="33" borderId="0" xfId="63" applyFont="1" applyFill="1" applyAlignment="1">
      <alignment horizontal="center"/>
      <protection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65" applyNumberFormat="1" applyFont="1" applyFill="1" applyBorder="1" applyAlignment="1">
      <alignment horizontal="center" vertical="center"/>
      <protection/>
    </xf>
    <xf numFmtId="172" fontId="3" fillId="0" borderId="10" xfId="70" applyNumberFormat="1" applyFont="1" applyFill="1" applyBorder="1" applyAlignment="1">
      <alignment horizontal="center" vertical="center"/>
      <protection/>
    </xf>
    <xf numFmtId="172" fontId="3" fillId="0" borderId="10" xfId="70" applyNumberFormat="1" applyFont="1" applyFill="1" applyBorder="1" applyAlignment="1" quotePrefix="1">
      <alignment horizontal="center" vertical="center"/>
      <protection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57" applyNumberFormat="1" applyFont="1" applyFill="1" applyBorder="1" applyAlignment="1">
      <alignment horizontal="center"/>
      <protection/>
    </xf>
    <xf numFmtId="172" fontId="3" fillId="0" borderId="10" xfId="70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72" fontId="3" fillId="0" borderId="10" xfId="6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172" fontId="3" fillId="0" borderId="10" xfId="71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70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68" fillId="0" borderId="16" xfId="0" applyFont="1" applyFill="1" applyBorder="1" applyAlignment="1">
      <alignment/>
    </xf>
    <xf numFmtId="14" fontId="68" fillId="0" borderId="10" xfId="0" applyNumberFormat="1" applyFont="1" applyFill="1" applyBorder="1" applyAlignment="1" quotePrefix="1">
      <alignment horizontal="center"/>
    </xf>
    <xf numFmtId="172" fontId="3" fillId="0" borderId="10" xfId="68" applyNumberFormat="1" applyFont="1" applyFill="1" applyBorder="1" applyAlignment="1">
      <alignment horizontal="center"/>
      <protection/>
    </xf>
    <xf numFmtId="178" fontId="3" fillId="0" borderId="10" xfId="68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/>
    </xf>
    <xf numFmtId="0" fontId="17" fillId="0" borderId="12" xfId="63" applyFont="1" applyFill="1" applyBorder="1" applyAlignment="1">
      <alignment horizontal="center" vertical="center" wrapText="1"/>
      <protection/>
    </xf>
    <xf numFmtId="14" fontId="68" fillId="0" borderId="10" xfId="0" applyNumberFormat="1" applyFont="1" applyFill="1" applyBorder="1" applyAlignment="1" quotePrefix="1">
      <alignment horizontal="center" vertical="center"/>
    </xf>
    <xf numFmtId="0" fontId="9" fillId="33" borderId="13" xfId="63" applyFont="1" applyFill="1" applyBorder="1" applyAlignment="1">
      <alignment horizontal="center" vertical="center" wrapText="1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0" fontId="9" fillId="33" borderId="10" xfId="63" applyFont="1" applyFill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left" vertical="center"/>
    </xf>
    <xf numFmtId="0" fontId="7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35" borderId="12" xfId="63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textRotation="90" wrapText="1"/>
    </xf>
    <xf numFmtId="0" fontId="68" fillId="0" borderId="15" xfId="0" applyFont="1" applyFill="1" applyBorder="1" applyAlignment="1">
      <alignment vertical="center"/>
    </xf>
    <xf numFmtId="0" fontId="68" fillId="0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1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9" fillId="0" borderId="10" xfId="63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37" borderId="10" xfId="63" applyFont="1" applyFill="1" applyBorder="1" applyAlignment="1">
      <alignment horizontal="center" vertical="center" wrapText="1"/>
      <protection/>
    </xf>
    <xf numFmtId="0" fontId="9" fillId="37" borderId="12" xfId="63" applyFont="1" applyFill="1" applyBorder="1" applyAlignment="1">
      <alignment horizontal="center" vertical="center" wrapText="1"/>
      <protection/>
    </xf>
    <xf numFmtId="0" fontId="9" fillId="37" borderId="13" xfId="63" applyFont="1" applyFill="1" applyBorder="1" applyAlignment="1">
      <alignment horizontal="center" vertical="center" wrapText="1"/>
      <protection/>
    </xf>
    <xf numFmtId="0" fontId="68" fillId="0" borderId="16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179" fontId="68" fillId="0" borderId="10" xfId="0" applyNumberFormat="1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0" fontId="68" fillId="0" borderId="15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179" fontId="68" fillId="0" borderId="10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/>
    </xf>
    <xf numFmtId="14" fontId="2" fillId="33" borderId="10" xfId="0" applyNumberFormat="1" applyFont="1" applyFill="1" applyBorder="1" applyAlignment="1" quotePrefix="1">
      <alignment horizontal="center" vertical="center"/>
    </xf>
    <xf numFmtId="172" fontId="71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81" fontId="72" fillId="0" borderId="18" xfId="42" applyNumberFormat="1" applyFont="1" applyFill="1" applyBorder="1" applyAlignment="1">
      <alignment horizontal="center"/>
    </xf>
    <xf numFmtId="172" fontId="72" fillId="0" borderId="10" xfId="0" applyNumberFormat="1" applyFont="1" applyFill="1" applyBorder="1" applyAlignment="1">
      <alignment horizontal="center" vertical="center"/>
    </xf>
    <xf numFmtId="0" fontId="72" fillId="0" borderId="10" xfId="68" applyFont="1" applyFill="1" applyBorder="1" applyAlignment="1">
      <alignment horizontal="center"/>
      <protection/>
    </xf>
    <xf numFmtId="172" fontId="72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2" fillId="0" borderId="16" xfId="0" applyFont="1" applyFill="1" applyBorder="1" applyAlignment="1">
      <alignment/>
    </xf>
    <xf numFmtId="0" fontId="73" fillId="0" borderId="15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 quotePrefix="1">
      <alignment horizontal="center"/>
    </xf>
    <xf numFmtId="172" fontId="3" fillId="0" borderId="10" xfId="0" applyNumberFormat="1" applyFont="1" applyFill="1" applyBorder="1" applyAlignment="1">
      <alignment/>
    </xf>
    <xf numFmtId="179" fontId="68" fillId="0" borderId="10" xfId="0" applyNumberFormat="1" applyFont="1" applyFill="1" applyBorder="1" applyAlignment="1" quotePrefix="1">
      <alignment horizontal="center"/>
    </xf>
    <xf numFmtId="0" fontId="3" fillId="0" borderId="15" xfId="0" applyFont="1" applyFill="1" applyBorder="1" applyAlignment="1">
      <alignment/>
    </xf>
    <xf numFmtId="0" fontId="68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172" fontId="72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vertical="center"/>
    </xf>
    <xf numFmtId="0" fontId="68" fillId="36" borderId="16" xfId="0" applyFont="1" applyFill="1" applyBorder="1" applyAlignment="1">
      <alignment horizontal="left" vertical="center"/>
    </xf>
    <xf numFmtId="0" fontId="68" fillId="36" borderId="10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172" fontId="72" fillId="36" borderId="16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3" fillId="36" borderId="10" xfId="71" applyNumberFormat="1" applyFont="1" applyFill="1" applyBorder="1" applyAlignment="1">
      <alignment horizontal="center"/>
      <protection/>
    </xf>
    <xf numFmtId="172" fontId="3" fillId="36" borderId="10" xfId="64" applyNumberFormat="1" applyFont="1" applyFill="1" applyBorder="1" applyAlignment="1">
      <alignment horizontal="center" vertical="center"/>
      <protection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65" applyNumberFormat="1" applyFont="1" applyFill="1" applyBorder="1" applyAlignment="1">
      <alignment horizontal="center" vertical="center"/>
      <protection/>
    </xf>
    <xf numFmtId="172" fontId="3" fillId="36" borderId="10" xfId="70" applyNumberFormat="1" applyFont="1" applyFill="1" applyBorder="1" applyAlignment="1" quotePrefix="1">
      <alignment horizontal="center" vertical="center"/>
      <protection/>
    </xf>
    <xf numFmtId="172" fontId="3" fillId="36" borderId="10" xfId="70" applyNumberFormat="1" applyFont="1" applyFill="1" applyBorder="1" applyAlignment="1">
      <alignment horizontal="center" vertical="center"/>
      <protection/>
    </xf>
    <xf numFmtId="172" fontId="3" fillId="36" borderId="10" xfId="57" applyNumberFormat="1" applyFont="1" applyFill="1" applyBorder="1" applyAlignment="1">
      <alignment horizontal="center"/>
      <protection/>
    </xf>
    <xf numFmtId="172" fontId="3" fillId="36" borderId="10" xfId="70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vertical="center" wrapText="1"/>
    </xf>
    <xf numFmtId="181" fontId="72" fillId="0" borderId="10" xfId="0" applyNumberFormat="1" applyFont="1" applyFill="1" applyBorder="1" applyAlignment="1">
      <alignment vertical="center"/>
    </xf>
    <xf numFmtId="0" fontId="9" fillId="38" borderId="10" xfId="0" applyFont="1" applyFill="1" applyBorder="1" applyAlignment="1">
      <alignment horizontal="center" vertical="center" textRotation="90" wrapText="1"/>
    </xf>
    <xf numFmtId="172" fontId="70" fillId="0" borderId="10" xfId="0" applyNumberFormat="1" applyFont="1" applyFill="1" applyBorder="1" applyAlignment="1">
      <alignment horizontal="center"/>
    </xf>
    <xf numFmtId="172" fontId="74" fillId="0" borderId="10" xfId="0" applyNumberFormat="1" applyFont="1" applyFill="1" applyBorder="1" applyAlignment="1">
      <alignment horizontal="center" vertical="center"/>
    </xf>
    <xf numFmtId="172" fontId="74" fillId="0" borderId="10" xfId="0" applyNumberFormat="1" applyFont="1" applyFill="1" applyBorder="1" applyAlignment="1">
      <alignment horizontal="center"/>
    </xf>
    <xf numFmtId="172" fontId="70" fillId="0" borderId="10" xfId="65" applyNumberFormat="1" applyFont="1" applyFill="1" applyBorder="1" applyAlignment="1">
      <alignment horizontal="center" vertical="center"/>
      <protection/>
    </xf>
    <xf numFmtId="0" fontId="3" fillId="39" borderId="10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vertical="center"/>
    </xf>
    <xf numFmtId="0" fontId="2" fillId="39" borderId="16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center" vertical="center"/>
    </xf>
    <xf numFmtId="14" fontId="2" fillId="39" borderId="10" xfId="0" applyNumberFormat="1" applyFont="1" applyFill="1" applyBorder="1" applyAlignment="1" quotePrefix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/>
    </xf>
    <xf numFmtId="172" fontId="3" fillId="39" borderId="16" xfId="0" applyNumberFormat="1" applyFont="1" applyFill="1" applyBorder="1" applyAlignment="1">
      <alignment horizontal="center" vertical="center"/>
    </xf>
    <xf numFmtId="172" fontId="70" fillId="39" borderId="10" xfId="0" applyNumberFormat="1" applyFont="1" applyFill="1" applyBorder="1" applyAlignment="1">
      <alignment horizontal="center" vertical="center"/>
    </xf>
    <xf numFmtId="172" fontId="3" fillId="39" borderId="10" xfId="0" applyNumberFormat="1" applyFont="1" applyFill="1" applyBorder="1" applyAlignment="1">
      <alignment horizontal="center" vertical="center"/>
    </xf>
    <xf numFmtId="172" fontId="3" fillId="39" borderId="10" xfId="71" applyNumberFormat="1" applyFont="1" applyFill="1" applyBorder="1" applyAlignment="1">
      <alignment horizontal="center"/>
      <protection/>
    </xf>
    <xf numFmtId="172" fontId="3" fillId="39" borderId="10" xfId="0" applyNumberFormat="1" applyFont="1" applyFill="1" applyBorder="1" applyAlignment="1">
      <alignment horizontal="center" vertical="center" wrapText="1"/>
    </xf>
    <xf numFmtId="172" fontId="3" fillId="39" borderId="10" xfId="0" applyNumberFormat="1" applyFont="1" applyFill="1" applyBorder="1" applyAlignment="1">
      <alignment horizontal="center"/>
    </xf>
    <xf numFmtId="172" fontId="70" fillId="39" borderId="10" xfId="70" applyNumberFormat="1" applyFont="1" applyFill="1" applyBorder="1" applyAlignment="1" quotePrefix="1">
      <alignment horizontal="center" vertical="center"/>
      <protection/>
    </xf>
    <xf numFmtId="172" fontId="70" fillId="39" borderId="10" xfId="65" applyNumberFormat="1" applyFont="1" applyFill="1" applyBorder="1" applyAlignment="1">
      <alignment horizontal="center" vertical="center"/>
      <protection/>
    </xf>
    <xf numFmtId="172" fontId="3" fillId="39" borderId="10" xfId="70" applyNumberFormat="1" applyFont="1" applyFill="1" applyBorder="1" applyAlignment="1">
      <alignment horizontal="center" vertical="center"/>
      <protection/>
    </xf>
    <xf numFmtId="172" fontId="3" fillId="39" borderId="10" xfId="57" applyNumberFormat="1" applyFont="1" applyFill="1" applyBorder="1" applyAlignment="1">
      <alignment horizontal="center"/>
      <protection/>
    </xf>
    <xf numFmtId="172" fontId="3" fillId="39" borderId="10" xfId="70" applyNumberFormat="1" applyFont="1" applyFill="1" applyBorder="1" applyAlignment="1">
      <alignment horizontal="center"/>
      <protection/>
    </xf>
    <xf numFmtId="0" fontId="3" fillId="39" borderId="10" xfId="0" applyFont="1" applyFill="1" applyBorder="1" applyAlignment="1">
      <alignment horizontal="center"/>
    </xf>
    <xf numFmtId="0" fontId="3" fillId="39" borderId="0" xfId="0" applyFont="1" applyFill="1" applyAlignment="1">
      <alignment/>
    </xf>
    <xf numFmtId="0" fontId="68" fillId="39" borderId="15" xfId="0" applyFont="1" applyFill="1" applyBorder="1" applyAlignment="1">
      <alignment vertical="center"/>
    </xf>
    <xf numFmtId="0" fontId="68" fillId="39" borderId="16" xfId="0" applyFont="1" applyFill="1" applyBorder="1" applyAlignment="1">
      <alignment horizontal="left" vertical="center"/>
    </xf>
    <xf numFmtId="0" fontId="68" fillId="39" borderId="10" xfId="0" applyFont="1" applyFill="1" applyBorder="1" applyAlignment="1">
      <alignment horizontal="center" vertical="center"/>
    </xf>
    <xf numFmtId="14" fontId="68" fillId="39" borderId="10" xfId="0" applyNumberFormat="1" applyFont="1" applyFill="1" applyBorder="1" applyAlignment="1" quotePrefix="1">
      <alignment horizontal="center" vertical="center"/>
    </xf>
    <xf numFmtId="0" fontId="68" fillId="39" borderId="15" xfId="0" applyFont="1" applyFill="1" applyBorder="1" applyAlignment="1">
      <alignment horizontal="center" vertical="center"/>
    </xf>
    <xf numFmtId="172" fontId="72" fillId="39" borderId="16" xfId="0" applyNumberFormat="1" applyFont="1" applyFill="1" applyBorder="1" applyAlignment="1">
      <alignment horizontal="center" vertical="center"/>
    </xf>
    <xf numFmtId="172" fontId="3" fillId="39" borderId="10" xfId="0" applyNumberFormat="1" applyFont="1" applyFill="1" applyBorder="1" applyAlignment="1">
      <alignment horizontal="left" vertical="center"/>
    </xf>
    <xf numFmtId="172" fontId="3" fillId="39" borderId="10" xfId="70" applyNumberFormat="1" applyFont="1" applyFill="1" applyBorder="1" applyAlignment="1" quotePrefix="1">
      <alignment horizontal="center" vertical="center"/>
      <protection/>
    </xf>
    <xf numFmtId="172" fontId="3" fillId="39" borderId="10" xfId="64" applyNumberFormat="1" applyFont="1" applyFill="1" applyBorder="1" applyAlignment="1">
      <alignment horizontal="center" vertical="center"/>
      <protection/>
    </xf>
    <xf numFmtId="172" fontId="70" fillId="0" borderId="10" xfId="70" applyNumberFormat="1" applyFont="1" applyFill="1" applyBorder="1" applyAlignment="1">
      <alignment horizontal="center" vertical="center"/>
      <protection/>
    </xf>
    <xf numFmtId="0" fontId="11" fillId="38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textRotation="90" wrapText="1"/>
    </xf>
    <xf numFmtId="0" fontId="9" fillId="37" borderId="10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14" fontId="68" fillId="36" borderId="10" xfId="0" applyNumberFormat="1" applyFont="1" applyFill="1" applyBorder="1" applyAlignment="1" quotePrefix="1">
      <alignment horizontal="center"/>
    </xf>
    <xf numFmtId="181" fontId="72" fillId="36" borderId="10" xfId="0" applyNumberFormat="1" applyFont="1" applyFill="1" applyBorder="1" applyAlignment="1">
      <alignment vertical="center"/>
    </xf>
    <xf numFmtId="181" fontId="72" fillId="36" borderId="18" xfId="42" applyNumberFormat="1" applyFont="1" applyFill="1" applyBorder="1" applyAlignment="1">
      <alignment horizontal="center"/>
    </xf>
    <xf numFmtId="172" fontId="72" fillId="36" borderId="0" xfId="0" applyNumberFormat="1" applyFont="1" applyFill="1" applyAlignment="1">
      <alignment horizontal="center"/>
    </xf>
    <xf numFmtId="172" fontId="72" fillId="36" borderId="10" xfId="0" applyNumberFormat="1" applyFont="1" applyFill="1" applyBorder="1" applyAlignment="1">
      <alignment horizontal="center" vertical="center"/>
    </xf>
    <xf numFmtId="172" fontId="70" fillId="36" borderId="10" xfId="0" applyNumberFormat="1" applyFont="1" applyFill="1" applyBorder="1" applyAlignment="1">
      <alignment horizontal="center"/>
    </xf>
    <xf numFmtId="0" fontId="72" fillId="36" borderId="10" xfId="0" applyFont="1" applyFill="1" applyBorder="1" applyAlignment="1">
      <alignment horizontal="center"/>
    </xf>
    <xf numFmtId="0" fontId="72" fillId="36" borderId="10" xfId="68" applyFont="1" applyFill="1" applyBorder="1" applyAlignment="1">
      <alignment horizontal="center"/>
      <protection/>
    </xf>
    <xf numFmtId="172" fontId="70" fillId="36" borderId="10" xfId="0" applyNumberFormat="1" applyFont="1" applyFill="1" applyBorder="1" applyAlignment="1">
      <alignment horizontal="center" vertical="center"/>
    </xf>
    <xf numFmtId="172" fontId="7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/>
    </xf>
    <xf numFmtId="0" fontId="4" fillId="36" borderId="0" xfId="0" applyFont="1" applyFill="1" applyAlignment="1">
      <alignment/>
    </xf>
    <xf numFmtId="172" fontId="75" fillId="0" borderId="10" xfId="0" applyNumberFormat="1" applyFont="1" applyFill="1" applyBorder="1" applyAlignment="1">
      <alignment horizontal="center" vertical="center"/>
    </xf>
    <xf numFmtId="0" fontId="3" fillId="40" borderId="19" xfId="63" applyFont="1" applyFill="1" applyBorder="1" applyAlignment="1">
      <alignment horizontal="center" vertical="center" wrapText="1"/>
      <protection/>
    </xf>
    <xf numFmtId="0" fontId="3" fillId="40" borderId="10" xfId="63" applyFont="1" applyFill="1" applyBorder="1" applyAlignment="1">
      <alignment horizontal="center" vertical="center" wrapText="1"/>
      <protection/>
    </xf>
    <xf numFmtId="0" fontId="68" fillId="36" borderId="16" xfId="0" applyFont="1" applyFill="1" applyBorder="1" applyAlignment="1">
      <alignment/>
    </xf>
    <xf numFmtId="0" fontId="68" fillId="36" borderId="10" xfId="0" applyFont="1" applyFill="1" applyBorder="1" applyAlignment="1" quotePrefix="1">
      <alignment horizontal="center"/>
    </xf>
    <xf numFmtId="181" fontId="72" fillId="36" borderId="18" xfId="42" applyNumberFormat="1" applyFont="1" applyFill="1" applyBorder="1" applyAlignment="1">
      <alignment/>
    </xf>
    <xf numFmtId="178" fontId="3" fillId="36" borderId="10" xfId="68" applyNumberFormat="1" applyFont="1" applyFill="1" applyBorder="1" applyAlignment="1">
      <alignment horizontal="center"/>
      <protection/>
    </xf>
    <xf numFmtId="0" fontId="17" fillId="33" borderId="10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/>
    </xf>
    <xf numFmtId="179" fontId="68" fillId="36" borderId="10" xfId="0" applyNumberFormat="1" applyFont="1" applyFill="1" applyBorder="1" applyAlignment="1" quotePrefix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/>
    </xf>
    <xf numFmtId="0" fontId="3" fillId="36" borderId="0" xfId="0" applyFont="1" applyFill="1" applyAlignment="1">
      <alignment vertical="center"/>
    </xf>
    <xf numFmtId="0" fontId="2" fillId="36" borderId="15" xfId="0" applyFont="1" applyFill="1" applyBorder="1" applyAlignment="1">
      <alignment vertical="center"/>
    </xf>
    <xf numFmtId="14" fontId="2" fillId="36" borderId="16" xfId="0" applyNumberFormat="1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 quotePrefix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172" fontId="3" fillId="36" borderId="16" xfId="0" applyNumberFormat="1" applyFont="1" applyFill="1" applyBorder="1" applyAlignment="1">
      <alignment horizontal="center" vertical="center"/>
    </xf>
    <xf numFmtId="172" fontId="70" fillId="0" borderId="10" xfId="57" applyNumberFormat="1" applyFont="1" applyFill="1" applyBorder="1" applyAlignment="1">
      <alignment horizontal="center"/>
      <protection/>
    </xf>
    <xf numFmtId="172" fontId="3" fillId="0" borderId="14" xfId="0" applyNumberFormat="1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top" wrapText="1"/>
    </xf>
    <xf numFmtId="0" fontId="9" fillId="38" borderId="10" xfId="0" applyFont="1" applyFill="1" applyBorder="1" applyAlignment="1">
      <alignment horizontal="center" vertical="center" wrapText="1"/>
    </xf>
    <xf numFmtId="172" fontId="70" fillId="0" borderId="14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172" fontId="71" fillId="11" borderId="10" xfId="0" applyNumberFormat="1" applyFont="1" applyFill="1" applyBorder="1" applyAlignment="1">
      <alignment horizontal="center" vertical="center"/>
    </xf>
    <xf numFmtId="172" fontId="71" fillId="39" borderId="10" xfId="0" applyNumberFormat="1" applyFont="1" applyFill="1" applyBorder="1" applyAlignment="1">
      <alignment horizontal="center" vertical="center"/>
    </xf>
    <xf numFmtId="14" fontId="68" fillId="39" borderId="10" xfId="0" applyNumberFormat="1" applyFont="1" applyFill="1" applyBorder="1" applyAlignment="1">
      <alignment horizontal="center" vertical="center"/>
    </xf>
    <xf numFmtId="172" fontId="3" fillId="39" borderId="10" xfId="65" applyNumberFormat="1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/>
    </xf>
    <xf numFmtId="172" fontId="3" fillId="36" borderId="10" xfId="68" applyNumberFormat="1" applyFont="1" applyFill="1" applyBorder="1" applyAlignment="1">
      <alignment horizontal="center"/>
      <protection/>
    </xf>
    <xf numFmtId="0" fontId="73" fillId="36" borderId="15" xfId="0" applyFont="1" applyFill="1" applyBorder="1" applyAlignment="1">
      <alignment/>
    </xf>
    <xf numFmtId="0" fontId="73" fillId="36" borderId="16" xfId="0" applyFont="1" applyFill="1" applyBorder="1" applyAlignment="1">
      <alignment/>
    </xf>
    <xf numFmtId="179" fontId="68" fillId="36" borderId="10" xfId="0" applyNumberFormat="1" applyFont="1" applyFill="1" applyBorder="1" applyAlignment="1" quotePrefix="1">
      <alignment horizontal="center"/>
    </xf>
    <xf numFmtId="172" fontId="72" fillId="36" borderId="10" xfId="68" applyNumberFormat="1" applyFont="1" applyFill="1" applyBorder="1" applyAlignment="1">
      <alignment horizontal="center"/>
      <protection/>
    </xf>
    <xf numFmtId="172" fontId="3" fillId="33" borderId="1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7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8" borderId="10" xfId="63" applyFont="1" applyFill="1" applyBorder="1" applyAlignment="1">
      <alignment horizontal="center" vertical="center" wrapText="1"/>
      <protection/>
    </xf>
    <xf numFmtId="0" fontId="9" fillId="38" borderId="12" xfId="63" applyFont="1" applyFill="1" applyBorder="1" applyAlignment="1">
      <alignment horizontal="center" vertical="center" wrapText="1"/>
      <protection/>
    </xf>
    <xf numFmtId="0" fontId="9" fillId="38" borderId="13" xfId="63" applyFont="1" applyFill="1" applyBorder="1" applyAlignment="1">
      <alignment horizontal="center" vertical="center" wrapText="1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172" fontId="11" fillId="36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textRotation="90" wrapText="1"/>
      <protection/>
    </xf>
    <xf numFmtId="0" fontId="17" fillId="33" borderId="12" xfId="63" applyFont="1" applyFill="1" applyBorder="1" applyAlignment="1">
      <alignment horizontal="center" vertical="center" textRotation="90" wrapText="1"/>
      <protection/>
    </xf>
    <xf numFmtId="172" fontId="3" fillId="0" borderId="15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wrapText="1"/>
      <protection/>
    </xf>
    <xf numFmtId="0" fontId="9" fillId="33" borderId="10" xfId="63" applyFont="1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center" vertical="center" wrapText="1"/>
      <protection/>
    </xf>
    <xf numFmtId="0" fontId="72" fillId="0" borderId="10" xfId="0" applyFont="1" applyFill="1" applyBorder="1" applyAlignment="1">
      <alignment horizontal="center"/>
    </xf>
    <xf numFmtId="172" fontId="72" fillId="0" borderId="10" xfId="68" applyNumberFormat="1" applyFont="1" applyFill="1" applyBorder="1" applyAlignment="1">
      <alignment horizontal="center"/>
      <protection/>
    </xf>
    <xf numFmtId="0" fontId="70" fillId="0" borderId="10" xfId="0" applyFont="1" applyFill="1" applyBorder="1" applyAlignment="1">
      <alignment horizontal="center"/>
    </xf>
    <xf numFmtId="0" fontId="73" fillId="33" borderId="15" xfId="0" applyFont="1" applyFill="1" applyBorder="1" applyAlignment="1">
      <alignment vertical="center"/>
    </xf>
    <xf numFmtId="0" fontId="73" fillId="33" borderId="16" xfId="0" applyFont="1" applyFill="1" applyBorder="1" applyAlignment="1">
      <alignment vertical="center"/>
    </xf>
    <xf numFmtId="0" fontId="9" fillId="33" borderId="21" xfId="63" applyFont="1" applyFill="1" applyBorder="1" applyAlignment="1">
      <alignment horizontal="center" vertical="center" wrapText="1"/>
      <protection/>
    </xf>
    <xf numFmtId="0" fontId="73" fillId="33" borderId="10" xfId="0" applyFont="1" applyFill="1" applyBorder="1" applyAlignment="1">
      <alignment horizontal="center" vertical="center"/>
    </xf>
    <xf numFmtId="0" fontId="73" fillId="38" borderId="10" xfId="0" applyFont="1" applyFill="1" applyBorder="1" applyAlignment="1">
      <alignment horizontal="center"/>
    </xf>
    <xf numFmtId="0" fontId="72" fillId="38" borderId="10" xfId="0" applyFont="1" applyFill="1" applyBorder="1" applyAlignment="1">
      <alignment horizontal="center"/>
    </xf>
    <xf numFmtId="0" fontId="73" fillId="38" borderId="10" xfId="0" applyFont="1" applyFill="1" applyBorder="1" applyAlignment="1">
      <alignment horizontal="center" vertical="center"/>
    </xf>
    <xf numFmtId="179" fontId="73" fillId="33" borderId="10" xfId="0" applyNumberFormat="1" applyFont="1" applyFill="1" applyBorder="1" applyAlignment="1" quotePrefix="1">
      <alignment horizontal="center" vertical="center"/>
    </xf>
    <xf numFmtId="179" fontId="73" fillId="33" borderId="10" xfId="72" applyNumberFormat="1" applyFont="1" applyFill="1" applyBorder="1" applyAlignment="1" quotePrefix="1">
      <alignment horizontal="center" vertical="center"/>
      <protection/>
    </xf>
    <xf numFmtId="179" fontId="73" fillId="38" borderId="10" xfId="0" applyNumberFormat="1" applyFont="1" applyFill="1" applyBorder="1" applyAlignment="1" quotePrefix="1">
      <alignment horizontal="center" vertical="center"/>
    </xf>
    <xf numFmtId="49" fontId="73" fillId="38" borderId="15" xfId="0" applyNumberFormat="1" applyFont="1" applyFill="1" applyBorder="1" applyAlignment="1">
      <alignment/>
    </xf>
    <xf numFmtId="49" fontId="73" fillId="38" borderId="16" xfId="0" applyNumberFormat="1" applyFont="1" applyFill="1" applyBorder="1" applyAlignment="1">
      <alignment/>
    </xf>
    <xf numFmtId="181" fontId="72" fillId="0" borderId="0" xfId="42" applyNumberFormat="1" applyFont="1" applyFill="1" applyBorder="1" applyAlignment="1">
      <alignment/>
    </xf>
    <xf numFmtId="172" fontId="72" fillId="0" borderId="17" xfId="0" applyNumberFormat="1" applyFont="1" applyFill="1" applyBorder="1" applyAlignment="1">
      <alignment horizontal="center" vertical="center"/>
    </xf>
    <xf numFmtId="172" fontId="70" fillId="0" borderId="17" xfId="0" applyNumberFormat="1" applyFont="1" applyFill="1" applyBorder="1" applyAlignment="1">
      <alignment horizontal="center" vertical="center"/>
    </xf>
    <xf numFmtId="0" fontId="72" fillId="0" borderId="17" xfId="68" applyFont="1" applyFill="1" applyBorder="1" applyAlignment="1">
      <alignment horizontal="center"/>
      <protection/>
    </xf>
    <xf numFmtId="172" fontId="72" fillId="0" borderId="12" xfId="0" applyNumberFormat="1" applyFont="1" applyFill="1" applyBorder="1" applyAlignment="1">
      <alignment horizontal="center" vertical="center"/>
    </xf>
    <xf numFmtId="172" fontId="70" fillId="0" borderId="12" xfId="0" applyNumberFormat="1" applyFont="1" applyFill="1" applyBorder="1" applyAlignment="1">
      <alignment horizontal="center" vertical="center"/>
    </xf>
    <xf numFmtId="0" fontId="72" fillId="0" borderId="12" xfId="68" applyFont="1" applyFill="1" applyBorder="1" applyAlignment="1">
      <alignment horizontal="center"/>
      <protection/>
    </xf>
    <xf numFmtId="181" fontId="72" fillId="0" borderId="10" xfId="42" applyNumberFormat="1" applyFont="1" applyFill="1" applyBorder="1" applyAlignment="1">
      <alignment horizontal="center"/>
    </xf>
    <xf numFmtId="172" fontId="72" fillId="0" borderId="10" xfId="0" applyNumberFormat="1" applyFont="1" applyFill="1" applyBorder="1" applyAlignment="1">
      <alignment horizontal="center"/>
    </xf>
    <xf numFmtId="181" fontId="72" fillId="0" borderId="0" xfId="42" applyNumberFormat="1" applyFont="1" applyFill="1" applyBorder="1" applyAlignment="1">
      <alignment horizontal="center"/>
    </xf>
    <xf numFmtId="172" fontId="72" fillId="0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14" fontId="68" fillId="33" borderId="10" xfId="0" applyNumberFormat="1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0" fontId="68" fillId="33" borderId="10" xfId="0" applyFont="1" applyFill="1" applyBorder="1" applyAlignment="1">
      <alignment horizontal="center"/>
    </xf>
    <xf numFmtId="14" fontId="68" fillId="33" borderId="10" xfId="0" applyNumberFormat="1" applyFont="1" applyFill="1" applyBorder="1" applyAlignment="1">
      <alignment horizontal="center"/>
    </xf>
    <xf numFmtId="0" fontId="68" fillId="36" borderId="16" xfId="0" applyFont="1" applyFill="1" applyBorder="1" applyAlignment="1">
      <alignment vertical="center"/>
    </xf>
    <xf numFmtId="14" fontId="68" fillId="36" borderId="10" xfId="0" applyNumberFormat="1" applyFont="1" applyFill="1" applyBorder="1" applyAlignment="1">
      <alignment horizontal="center" vertical="center"/>
    </xf>
    <xf numFmtId="172" fontId="3" fillId="36" borderId="0" xfId="0" applyNumberFormat="1" applyFont="1" applyFill="1" applyAlignment="1">
      <alignment horizontal="center" vertical="center"/>
    </xf>
    <xf numFmtId="172" fontId="2" fillId="36" borderId="1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68" fillId="36" borderId="15" xfId="0" applyFont="1" applyFill="1" applyBorder="1" applyAlignment="1">
      <alignment/>
    </xf>
    <xf numFmtId="0" fontId="68" fillId="36" borderId="16" xfId="0" applyFont="1" applyFill="1" applyBorder="1" applyAlignment="1">
      <alignment/>
    </xf>
    <xf numFmtId="0" fontId="68" fillId="36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63" applyFont="1" applyAlignment="1">
      <alignment/>
      <protection/>
    </xf>
    <xf numFmtId="0" fontId="68" fillId="0" borderId="15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 quotePrefix="1">
      <alignment horizontal="center" vertical="center" wrapText="1"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10" xfId="0" applyNumberFormat="1" applyFont="1" applyFill="1" applyBorder="1" applyAlignment="1" quotePrefix="1">
      <alignment horizontal="center" vertical="center"/>
    </xf>
    <xf numFmtId="0" fontId="68" fillId="0" borderId="10" xfId="0" applyNumberFormat="1" applyFont="1" applyBorder="1" applyAlignment="1" quotePrefix="1">
      <alignment horizontal="center" vertical="center"/>
    </xf>
    <xf numFmtId="0" fontId="68" fillId="0" borderId="10" xfId="0" applyNumberFormat="1" applyFont="1" applyBorder="1" applyAlignment="1" quotePrefix="1">
      <alignment horizontal="center"/>
    </xf>
    <xf numFmtId="0" fontId="68" fillId="33" borderId="15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NumberFormat="1" applyFont="1" applyFill="1" applyBorder="1" applyAlignment="1" quotePrefix="1">
      <alignment horizontal="center" vertical="center" wrapText="1"/>
    </xf>
    <xf numFmtId="0" fontId="68" fillId="0" borderId="15" xfId="0" applyFont="1" applyFill="1" applyBorder="1" applyAlignment="1">
      <alignment vertical="center" wrapText="1"/>
    </xf>
    <xf numFmtId="0" fontId="68" fillId="0" borderId="16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NumberFormat="1" applyFont="1" applyFill="1" applyBorder="1" applyAlignment="1" quotePrefix="1">
      <alignment horizontal="center" vertical="center" wrapText="1"/>
    </xf>
    <xf numFmtId="0" fontId="68" fillId="0" borderId="22" xfId="0" applyFont="1" applyFill="1" applyBorder="1" applyAlignment="1">
      <alignment vertical="center"/>
    </xf>
    <xf numFmtId="0" fontId="68" fillId="0" borderId="23" xfId="0" applyFont="1" applyFill="1" applyBorder="1" applyAlignment="1">
      <alignment vertical="center"/>
    </xf>
    <xf numFmtId="14" fontId="68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 quotePrefix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172" fontId="3" fillId="0" borderId="20" xfId="0" applyNumberFormat="1" applyFont="1" applyFill="1" applyBorder="1" applyAlignment="1">
      <alignment horizontal="center" vertical="center"/>
    </xf>
    <xf numFmtId="172" fontId="75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7" xfId="70" applyNumberFormat="1" applyFont="1" applyFill="1" applyBorder="1" applyAlignment="1">
      <alignment horizontal="center" vertical="center"/>
      <protection/>
    </xf>
    <xf numFmtId="172" fontId="3" fillId="0" borderId="17" xfId="71" applyNumberFormat="1" applyFont="1" applyFill="1" applyBorder="1" applyAlignment="1">
      <alignment horizontal="center"/>
      <protection/>
    </xf>
    <xf numFmtId="172" fontId="3" fillId="0" borderId="17" xfId="64" applyNumberFormat="1" applyFont="1" applyFill="1" applyBorder="1" applyAlignment="1">
      <alignment horizontal="center" vertical="center"/>
      <protection/>
    </xf>
    <xf numFmtId="172" fontId="3" fillId="0" borderId="17" xfId="65" applyNumberFormat="1" applyFont="1" applyFill="1" applyBorder="1" applyAlignment="1">
      <alignment horizontal="center" vertical="center"/>
      <protection/>
    </xf>
    <xf numFmtId="172" fontId="71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/>
    </xf>
    <xf numFmtId="172" fontId="70" fillId="0" borderId="17" xfId="70" applyNumberFormat="1" applyFont="1" applyFill="1" applyBorder="1" applyAlignment="1">
      <alignment horizontal="center" vertical="center"/>
      <protection/>
    </xf>
    <xf numFmtId="172" fontId="3" fillId="0" borderId="17" xfId="57" applyNumberFormat="1" applyFont="1" applyFill="1" applyBorder="1" applyAlignment="1">
      <alignment horizontal="center"/>
      <protection/>
    </xf>
    <xf numFmtId="172" fontId="3" fillId="0" borderId="17" xfId="70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left" vertical="top"/>
    </xf>
    <xf numFmtId="0" fontId="11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9" fillId="33" borderId="17" xfId="63" applyFont="1" applyFill="1" applyBorder="1" applyAlignment="1">
      <alignment horizontal="center" vertical="center" wrapText="1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0" fontId="3" fillId="35" borderId="17" xfId="63" applyFont="1" applyFill="1" applyBorder="1" applyAlignment="1">
      <alignment horizontal="center" vertical="center" wrapText="1"/>
      <protection/>
    </xf>
    <xf numFmtId="0" fontId="0" fillId="35" borderId="12" xfId="0" applyFill="1" applyBorder="1" applyAlignment="1">
      <alignment horizontal="left" vertical="top"/>
    </xf>
    <xf numFmtId="0" fontId="9" fillId="33" borderId="10" xfId="63" applyFont="1" applyFill="1" applyBorder="1" applyAlignment="1">
      <alignment horizontal="center" vertical="center" wrapText="1"/>
      <protection/>
    </xf>
    <xf numFmtId="0" fontId="5" fillId="33" borderId="17" xfId="63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left" vertical="top"/>
    </xf>
    <xf numFmtId="0" fontId="9" fillId="33" borderId="15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4" xfId="63" applyFont="1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center" vertical="center" wrapText="1"/>
      <protection/>
    </xf>
    <xf numFmtId="0" fontId="3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76" fillId="0" borderId="0" xfId="0" applyFont="1" applyAlignment="1">
      <alignment horizontal="center"/>
    </xf>
    <xf numFmtId="0" fontId="0" fillId="0" borderId="13" xfId="0" applyFill="1" applyBorder="1" applyAlignment="1">
      <alignment horizontal="left" vertical="top"/>
    </xf>
    <xf numFmtId="0" fontId="7" fillId="0" borderId="0" xfId="63" applyFont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9" fillId="33" borderId="19" xfId="63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17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77" fillId="33" borderId="17" xfId="0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5" fillId="0" borderId="0" xfId="63" applyFont="1" applyAlignment="1">
      <alignment horizontal="center"/>
      <protection/>
    </xf>
    <xf numFmtId="0" fontId="3" fillId="0" borderId="0" xfId="0" applyFont="1" applyFill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2" xfId="58"/>
    <cellStyle name="Normal 13" xfId="59"/>
    <cellStyle name="Normal 16" xfId="60"/>
    <cellStyle name="Normal 18" xfId="61"/>
    <cellStyle name="Normal 19" xfId="62"/>
    <cellStyle name="Normal 2" xfId="63"/>
    <cellStyle name="Normal 20" xfId="64"/>
    <cellStyle name="Normal 23" xfId="65"/>
    <cellStyle name="Normal 24" xfId="66"/>
    <cellStyle name="Normal 25" xfId="67"/>
    <cellStyle name="Normal 3" xfId="68"/>
    <cellStyle name="Normal 33" xfId="69"/>
    <cellStyle name="Normal 34" xfId="70"/>
    <cellStyle name="Normal 4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</xdr:row>
      <xdr:rowOff>47625</xdr:rowOff>
    </xdr:from>
    <xdr:to>
      <xdr:col>3</xdr:col>
      <xdr:colOff>57150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295400" y="6667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5"/>
  <sheetViews>
    <sheetView zoomScalePageLayoutView="0" workbookViewId="0" topLeftCell="A7">
      <selection activeCell="I23" sqref="I23"/>
    </sheetView>
  </sheetViews>
  <sheetFormatPr defaultColWidth="9.33203125" defaultRowHeight="12.75"/>
  <cols>
    <col min="1" max="1" width="7.16015625" style="1" customWidth="1"/>
    <col min="2" max="2" width="25" style="1" customWidth="1"/>
    <col min="3" max="3" width="10.66015625" style="1" customWidth="1"/>
    <col min="4" max="4" width="9.33203125" style="62" customWidth="1"/>
    <col min="5" max="5" width="15.33203125" style="1" customWidth="1"/>
    <col min="6" max="6" width="19.83203125" style="1" customWidth="1"/>
    <col min="7" max="7" width="6.83203125" style="1" customWidth="1"/>
    <col min="8" max="8" width="7.5" style="1" customWidth="1"/>
    <col min="9" max="9" width="6.5" style="118" customWidth="1"/>
    <col min="10" max="14" width="6.5" style="1" customWidth="1"/>
    <col min="15" max="15" width="7.83203125" style="118" customWidth="1"/>
    <col min="16" max="16" width="10.83203125" style="1" customWidth="1"/>
    <col min="17" max="19" width="7" style="1" customWidth="1"/>
    <col min="20" max="20" width="9.5" style="1" customWidth="1"/>
    <col min="21" max="21" width="9.33203125" style="1" customWidth="1"/>
    <col min="22" max="22" width="9" style="1" customWidth="1"/>
    <col min="23" max="24" width="7.5" style="1" customWidth="1"/>
    <col min="25" max="25" width="13" style="1" customWidth="1"/>
    <col min="26" max="30" width="9.33203125" style="1" customWidth="1"/>
    <col min="31" max="16384" width="9.33203125" style="1" customWidth="1"/>
  </cols>
  <sheetData>
    <row r="1" spans="1:38" ht="16.5">
      <c r="A1" s="400" t="s">
        <v>41</v>
      </c>
      <c r="B1" s="400"/>
      <c r="C1" s="400"/>
      <c r="D1" s="400"/>
      <c r="E1" s="400"/>
      <c r="F1" s="62"/>
      <c r="G1" s="62"/>
      <c r="H1" s="62"/>
      <c r="I1" s="401" t="s">
        <v>7</v>
      </c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</row>
    <row r="2" spans="1:38" ht="16.5">
      <c r="A2" s="401" t="s">
        <v>58</v>
      </c>
      <c r="B2" s="401"/>
      <c r="C2" s="401"/>
      <c r="D2" s="401"/>
      <c r="E2" s="401"/>
      <c r="F2" s="61"/>
      <c r="G2" s="61"/>
      <c r="H2" s="61"/>
      <c r="I2" s="402" t="s">
        <v>6</v>
      </c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</row>
    <row r="3" spans="1:8" ht="15.75">
      <c r="A3" s="401" t="s">
        <v>8</v>
      </c>
      <c r="B3" s="401"/>
      <c r="C3" s="401"/>
      <c r="D3" s="401"/>
      <c r="E3" s="401"/>
      <c r="F3" s="61"/>
      <c r="G3" s="61"/>
      <c r="H3" s="61"/>
    </row>
    <row r="4" spans="1:8" ht="16.5">
      <c r="A4" s="63"/>
      <c r="B4" s="63"/>
      <c r="C4" s="63"/>
      <c r="D4" s="53"/>
      <c r="E4" s="63"/>
      <c r="F4" s="63"/>
      <c r="G4" s="63"/>
      <c r="H4" s="63"/>
    </row>
    <row r="5" spans="1:38" ht="20.25">
      <c r="A5" s="384" t="s">
        <v>9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</row>
    <row r="6" spans="1:38" s="64" customFormat="1" ht="20.25">
      <c r="A6" s="384" t="s">
        <v>173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</row>
    <row r="7" ht="16.5">
      <c r="B7" s="65"/>
    </row>
    <row r="8" spans="1:38" s="69" customFormat="1" ht="24" customHeight="1">
      <c r="A8" s="385" t="s">
        <v>1</v>
      </c>
      <c r="B8" s="388" t="s">
        <v>10</v>
      </c>
      <c r="C8" s="388"/>
      <c r="D8" s="389" t="s">
        <v>65</v>
      </c>
      <c r="E8" s="388" t="s">
        <v>5</v>
      </c>
      <c r="F8" s="66"/>
      <c r="G8" s="66"/>
      <c r="H8" s="140"/>
      <c r="I8" s="398"/>
      <c r="J8" s="398"/>
      <c r="K8" s="398"/>
      <c r="L8" s="398"/>
      <c r="M8" s="399"/>
      <c r="N8" s="48"/>
      <c r="O8" s="48"/>
      <c r="P8" s="392" t="s">
        <v>11</v>
      </c>
      <c r="Q8" s="67"/>
      <c r="R8" s="67"/>
      <c r="S8" s="67"/>
      <c r="T8" s="398"/>
      <c r="U8" s="398"/>
      <c r="V8" s="398"/>
      <c r="W8" s="399"/>
      <c r="X8" s="263"/>
      <c r="Y8" s="392" t="s">
        <v>12</v>
      </c>
      <c r="Z8" s="68"/>
      <c r="AA8" s="68"/>
      <c r="AB8" s="68"/>
      <c r="AC8" s="67"/>
      <c r="AD8" s="398"/>
      <c r="AE8" s="398"/>
      <c r="AF8" s="392" t="s">
        <v>13</v>
      </c>
      <c r="AG8" s="398"/>
      <c r="AH8" s="398"/>
      <c r="AI8" s="398"/>
      <c r="AJ8" s="398"/>
      <c r="AK8" s="398"/>
      <c r="AL8" s="399"/>
    </row>
    <row r="9" spans="1:38" s="69" customFormat="1" ht="110.25" customHeight="1">
      <c r="A9" s="386"/>
      <c r="B9" s="388"/>
      <c r="C9" s="388"/>
      <c r="D9" s="390"/>
      <c r="E9" s="388"/>
      <c r="F9" s="395" t="s">
        <v>76</v>
      </c>
      <c r="G9" s="48" t="s">
        <v>170</v>
      </c>
      <c r="H9" s="44" t="s">
        <v>15</v>
      </c>
      <c r="I9" s="217" t="s">
        <v>17</v>
      </c>
      <c r="J9" s="241" t="s">
        <v>16</v>
      </c>
      <c r="K9" s="216" t="s">
        <v>21</v>
      </c>
      <c r="L9" s="47" t="s">
        <v>24</v>
      </c>
      <c r="M9" s="44" t="s">
        <v>18</v>
      </c>
      <c r="N9" s="112" t="s">
        <v>20</v>
      </c>
      <c r="O9" s="117" t="s">
        <v>19</v>
      </c>
      <c r="P9" s="393"/>
      <c r="Q9" s="255" t="s">
        <v>22</v>
      </c>
      <c r="R9" s="258" t="s">
        <v>175</v>
      </c>
      <c r="S9" s="70" t="s">
        <v>174</v>
      </c>
      <c r="T9" s="255" t="s">
        <v>176</v>
      </c>
      <c r="U9" s="255" t="s">
        <v>62</v>
      </c>
      <c r="V9" s="70" t="s">
        <v>63</v>
      </c>
      <c r="W9" s="70" t="s">
        <v>28</v>
      </c>
      <c r="X9" s="70" t="s">
        <v>27</v>
      </c>
      <c r="Y9" s="393"/>
      <c r="Z9" s="70" t="s">
        <v>23</v>
      </c>
      <c r="AA9" s="70" t="s">
        <v>314</v>
      </c>
      <c r="AB9" s="70" t="s">
        <v>25</v>
      </c>
      <c r="AC9" s="70" t="s">
        <v>29</v>
      </c>
      <c r="AD9" s="70" t="s">
        <v>26</v>
      </c>
      <c r="AE9" s="70" t="s">
        <v>28</v>
      </c>
      <c r="AF9" s="393"/>
      <c r="AG9" s="70" t="s">
        <v>30</v>
      </c>
      <c r="AH9" s="70" t="s">
        <v>31</v>
      </c>
      <c r="AI9" s="70" t="s">
        <v>32</v>
      </c>
      <c r="AJ9" s="71"/>
      <c r="AK9" s="70" t="s">
        <v>34</v>
      </c>
      <c r="AL9" s="70" t="s">
        <v>35</v>
      </c>
    </row>
    <row r="10" spans="1:38" s="69" customFormat="1" ht="22.5" customHeight="1">
      <c r="A10" s="386"/>
      <c r="B10" s="388"/>
      <c r="C10" s="388"/>
      <c r="D10" s="390"/>
      <c r="E10" s="388"/>
      <c r="F10" s="396"/>
      <c r="G10" s="48">
        <v>45</v>
      </c>
      <c r="H10" s="44">
        <v>30</v>
      </c>
      <c r="I10" s="218">
        <v>30</v>
      </c>
      <c r="J10" s="241">
        <v>45</v>
      </c>
      <c r="K10" s="181">
        <v>30</v>
      </c>
      <c r="L10" s="44">
        <v>105</v>
      </c>
      <c r="M10" s="48">
        <v>90</v>
      </c>
      <c r="N10" s="112">
        <v>30</v>
      </c>
      <c r="O10" s="22">
        <v>15</v>
      </c>
      <c r="P10" s="394"/>
      <c r="Q10" s="256">
        <v>45</v>
      </c>
      <c r="R10" s="117">
        <v>60</v>
      </c>
      <c r="S10" s="48">
        <v>60</v>
      </c>
      <c r="T10" s="256">
        <v>30</v>
      </c>
      <c r="U10" s="256">
        <v>105</v>
      </c>
      <c r="V10" s="44">
        <v>60</v>
      </c>
      <c r="W10" s="48">
        <v>30</v>
      </c>
      <c r="X10" s="48">
        <v>45</v>
      </c>
      <c r="Y10" s="394"/>
      <c r="Z10" s="44">
        <v>185</v>
      </c>
      <c r="AA10" s="44">
        <v>115</v>
      </c>
      <c r="AB10" s="44">
        <v>45</v>
      </c>
      <c r="AC10" s="48">
        <v>60</v>
      </c>
      <c r="AD10" s="72">
        <v>248</v>
      </c>
      <c r="AE10" s="48">
        <v>30</v>
      </c>
      <c r="AF10" s="394"/>
      <c r="AG10" s="48">
        <v>45</v>
      </c>
      <c r="AH10" s="72">
        <v>92</v>
      </c>
      <c r="AI10" s="72">
        <v>110</v>
      </c>
      <c r="AJ10" s="72"/>
      <c r="AK10" s="72">
        <v>240</v>
      </c>
      <c r="AL10" s="72">
        <v>240</v>
      </c>
    </row>
    <row r="11" spans="1:38" s="69" customFormat="1" ht="17.25" customHeight="1">
      <c r="A11" s="387"/>
      <c r="B11" s="388"/>
      <c r="C11" s="388"/>
      <c r="D11" s="391"/>
      <c r="E11" s="388"/>
      <c r="F11" s="397"/>
      <c r="G11" s="48">
        <v>3</v>
      </c>
      <c r="H11" s="44">
        <v>2</v>
      </c>
      <c r="I11" s="218">
        <v>2</v>
      </c>
      <c r="J11" s="241">
        <v>3</v>
      </c>
      <c r="K11" s="181">
        <v>2</v>
      </c>
      <c r="L11" s="44">
        <v>7</v>
      </c>
      <c r="M11" s="48">
        <v>6</v>
      </c>
      <c r="N11" s="112">
        <v>2</v>
      </c>
      <c r="O11" s="22">
        <v>1</v>
      </c>
      <c r="P11" s="48">
        <f>SUM(H11:O11)</f>
        <v>25</v>
      </c>
      <c r="Q11" s="256">
        <v>3</v>
      </c>
      <c r="R11" s="117">
        <v>4</v>
      </c>
      <c r="S11" s="48">
        <v>4</v>
      </c>
      <c r="T11" s="256">
        <v>2</v>
      </c>
      <c r="U11" s="256">
        <v>7</v>
      </c>
      <c r="V11" s="44">
        <v>4</v>
      </c>
      <c r="W11" s="48">
        <v>2</v>
      </c>
      <c r="X11" s="48">
        <v>3</v>
      </c>
      <c r="Y11" s="44">
        <f>SUM(Q11:X11)</f>
        <v>29</v>
      </c>
      <c r="Z11" s="44">
        <v>7</v>
      </c>
      <c r="AA11" s="44">
        <v>4</v>
      </c>
      <c r="AB11" s="44">
        <v>3</v>
      </c>
      <c r="AC11" s="48">
        <v>3</v>
      </c>
      <c r="AD11" s="72">
        <v>8</v>
      </c>
      <c r="AE11" s="48">
        <v>2</v>
      </c>
      <c r="AF11" s="48">
        <f>SUM(W11:AE11)</f>
        <v>61</v>
      </c>
      <c r="AG11" s="48">
        <v>2</v>
      </c>
      <c r="AH11" s="72">
        <v>3</v>
      </c>
      <c r="AI11" s="72">
        <v>4</v>
      </c>
      <c r="AJ11" s="72"/>
      <c r="AK11" s="72">
        <v>7</v>
      </c>
      <c r="AL11" s="72">
        <v>7</v>
      </c>
    </row>
    <row r="12" spans="1:38" s="54" customFormat="1" ht="20.25" customHeight="1">
      <c r="A12" s="51">
        <v>1</v>
      </c>
      <c r="B12" s="113" t="s">
        <v>139</v>
      </c>
      <c r="C12" s="128" t="s">
        <v>140</v>
      </c>
      <c r="D12" s="129" t="s">
        <v>0</v>
      </c>
      <c r="E12" s="134">
        <v>33800</v>
      </c>
      <c r="F12" s="156" t="s">
        <v>96</v>
      </c>
      <c r="G12" s="83"/>
      <c r="H12" s="161">
        <v>8.6</v>
      </c>
      <c r="I12" s="234">
        <v>6.6</v>
      </c>
      <c r="J12" s="74">
        <v>6.9</v>
      </c>
      <c r="K12" s="76">
        <v>5.8</v>
      </c>
      <c r="L12" s="84">
        <v>7.2</v>
      </c>
      <c r="M12" s="82">
        <v>6.8</v>
      </c>
      <c r="N12" s="77">
        <v>7.4</v>
      </c>
      <c r="O12" s="75">
        <v>8.7</v>
      </c>
      <c r="P12" s="50">
        <f>SUMPRODUCT($H$11:$O$11,H12:O12)/$P$11</f>
        <v>7.095999999999999</v>
      </c>
      <c r="Q12" s="78">
        <v>7.3</v>
      </c>
      <c r="R12" s="215">
        <v>7.5</v>
      </c>
      <c r="S12" s="78">
        <v>6.3</v>
      </c>
      <c r="T12" s="78">
        <v>5.9</v>
      </c>
      <c r="U12" s="79">
        <v>6.7</v>
      </c>
      <c r="V12" s="80">
        <v>7</v>
      </c>
      <c r="W12" s="81">
        <v>7.4</v>
      </c>
      <c r="X12" s="84">
        <v>6.1</v>
      </c>
      <c r="Y12" s="50">
        <f>SUMPRODUCT($Q$11:$X$11,Q12:X12)/$Y$11</f>
        <v>6.789655172413792</v>
      </c>
      <c r="Z12" s="74"/>
      <c r="AA12" s="74">
        <v>5.5</v>
      </c>
      <c r="AB12" s="51">
        <v>7.9</v>
      </c>
      <c r="AC12" s="78">
        <v>6.8</v>
      </c>
      <c r="AD12" s="78"/>
      <c r="AE12" s="83"/>
      <c r="AF12" s="83"/>
      <c r="AG12" s="83"/>
      <c r="AH12" s="83"/>
      <c r="AI12" s="83"/>
      <c r="AJ12" s="83"/>
      <c r="AK12" s="83"/>
      <c r="AL12" s="83"/>
    </row>
    <row r="13" spans="1:38" s="246" customFormat="1" ht="20.25" customHeight="1">
      <c r="A13" s="242">
        <v>2</v>
      </c>
      <c r="B13" s="164" t="s">
        <v>93</v>
      </c>
      <c r="C13" s="165" t="s">
        <v>94</v>
      </c>
      <c r="D13" s="166" t="s">
        <v>95</v>
      </c>
      <c r="E13" s="243">
        <v>37462</v>
      </c>
      <c r="F13" s="167" t="s">
        <v>96</v>
      </c>
      <c r="G13" s="244"/>
      <c r="H13" s="168">
        <v>8</v>
      </c>
      <c r="I13" s="169">
        <v>5.7</v>
      </c>
      <c r="J13" s="169">
        <v>7.3</v>
      </c>
      <c r="K13" s="175">
        <v>6.4</v>
      </c>
      <c r="L13" s="170">
        <v>8.7</v>
      </c>
      <c r="M13" s="171">
        <v>8.2</v>
      </c>
      <c r="N13" s="175">
        <v>8.1</v>
      </c>
      <c r="O13" s="173">
        <v>8.3</v>
      </c>
      <c r="P13" s="259">
        <f aca="true" t="shared" si="0" ref="P13:P37">SUMPRODUCT($H$11:$O$11,H13:O13)/$P$11</f>
        <v>7.867999999999999</v>
      </c>
      <c r="Q13" s="172">
        <v>0</v>
      </c>
      <c r="R13" s="175">
        <v>0</v>
      </c>
      <c r="S13" s="169">
        <v>0</v>
      </c>
      <c r="T13" s="172">
        <v>0</v>
      </c>
      <c r="U13" s="176">
        <v>0</v>
      </c>
      <c r="V13" s="177">
        <v>0</v>
      </c>
      <c r="W13" s="245">
        <v>0</v>
      </c>
      <c r="X13" s="170">
        <v>0</v>
      </c>
      <c r="Y13" s="172"/>
      <c r="Z13" s="169"/>
      <c r="AA13" s="169">
        <v>0</v>
      </c>
      <c r="AB13" s="242">
        <v>0</v>
      </c>
      <c r="AC13" s="169">
        <v>0</v>
      </c>
      <c r="AD13" s="169"/>
      <c r="AE13" s="244"/>
      <c r="AF13" s="244"/>
      <c r="AG13" s="244"/>
      <c r="AH13" s="244"/>
      <c r="AI13" s="244"/>
      <c r="AJ13" s="244"/>
      <c r="AK13" s="244"/>
      <c r="AL13" s="244"/>
    </row>
    <row r="14" spans="1:38" s="205" customFormat="1" ht="20.25" customHeight="1">
      <c r="A14" s="186">
        <v>3</v>
      </c>
      <c r="B14" s="187" t="s">
        <v>97</v>
      </c>
      <c r="C14" s="188" t="s">
        <v>98</v>
      </c>
      <c r="D14" s="189" t="s">
        <v>0</v>
      </c>
      <c r="E14" s="190">
        <v>36412</v>
      </c>
      <c r="F14" s="191" t="s">
        <v>99</v>
      </c>
      <c r="G14" s="192"/>
      <c r="H14" s="193">
        <v>8</v>
      </c>
      <c r="I14" s="194" t="s">
        <v>59</v>
      </c>
      <c r="J14" s="194">
        <v>3.9</v>
      </c>
      <c r="K14" s="201" t="s">
        <v>59</v>
      </c>
      <c r="L14" s="196" t="s">
        <v>59</v>
      </c>
      <c r="M14" s="197">
        <v>7.2</v>
      </c>
      <c r="N14" s="199">
        <v>4</v>
      </c>
      <c r="O14" s="200" t="s">
        <v>59</v>
      </c>
      <c r="P14" s="50">
        <f t="shared" si="0"/>
        <v>3.156</v>
      </c>
      <c r="Q14" s="198">
        <v>0</v>
      </c>
      <c r="R14" s="201">
        <v>0</v>
      </c>
      <c r="S14" s="198">
        <v>0</v>
      </c>
      <c r="T14" s="198">
        <v>0</v>
      </c>
      <c r="U14" s="202">
        <v>0</v>
      </c>
      <c r="V14" s="203">
        <v>0</v>
      </c>
      <c r="W14" s="204">
        <v>0</v>
      </c>
      <c r="X14" s="196">
        <v>0</v>
      </c>
      <c r="Y14" s="198"/>
      <c r="Z14" s="195"/>
      <c r="AA14" s="195">
        <v>0</v>
      </c>
      <c r="AB14" s="195">
        <v>0</v>
      </c>
      <c r="AC14" s="198">
        <v>0</v>
      </c>
      <c r="AD14" s="198"/>
      <c r="AE14" s="192"/>
      <c r="AF14" s="192"/>
      <c r="AG14" s="192"/>
      <c r="AH14" s="192"/>
      <c r="AI14" s="192"/>
      <c r="AJ14" s="192"/>
      <c r="AK14" s="192"/>
      <c r="AL14" s="192"/>
    </row>
    <row r="15" spans="1:38" s="54" customFormat="1" ht="20.25" customHeight="1">
      <c r="A15" s="51">
        <v>4</v>
      </c>
      <c r="B15" s="137" t="s">
        <v>144</v>
      </c>
      <c r="C15" s="96" t="s">
        <v>145</v>
      </c>
      <c r="D15" s="114" t="s">
        <v>0</v>
      </c>
      <c r="E15" s="138">
        <v>34360</v>
      </c>
      <c r="F15" s="157" t="s">
        <v>99</v>
      </c>
      <c r="G15" s="83"/>
      <c r="H15" s="163">
        <v>9</v>
      </c>
      <c r="I15" s="74">
        <v>6.8</v>
      </c>
      <c r="J15" s="74">
        <v>7.2</v>
      </c>
      <c r="K15" s="78">
        <v>6.4</v>
      </c>
      <c r="L15" s="84">
        <v>6.5</v>
      </c>
      <c r="M15" s="82">
        <v>6.3</v>
      </c>
      <c r="N15" s="77">
        <v>7.5</v>
      </c>
      <c r="O15" s="75">
        <v>8.6</v>
      </c>
      <c r="P15" s="50">
        <f t="shared" si="0"/>
        <v>6.916</v>
      </c>
      <c r="Q15" s="78">
        <v>6.4</v>
      </c>
      <c r="R15" s="182">
        <v>7.8</v>
      </c>
      <c r="S15" s="74">
        <v>7.1</v>
      </c>
      <c r="T15" s="182">
        <v>4.5</v>
      </c>
      <c r="U15" s="78">
        <v>5.6</v>
      </c>
      <c r="V15" s="81">
        <v>7.4</v>
      </c>
      <c r="W15" s="81">
        <v>7.2</v>
      </c>
      <c r="X15" s="84">
        <v>6.7</v>
      </c>
      <c r="Y15" s="50">
        <f>SUMPRODUCT($Q$11:$X$11,Q15:X15)/$Y$11</f>
        <v>6.589655172413793</v>
      </c>
      <c r="Z15" s="74"/>
      <c r="AA15" s="74">
        <v>6</v>
      </c>
      <c r="AB15" s="74">
        <v>6.9</v>
      </c>
      <c r="AC15" s="74">
        <v>6.9</v>
      </c>
      <c r="AD15" s="74"/>
      <c r="AE15" s="51"/>
      <c r="AF15" s="51"/>
      <c r="AG15" s="51"/>
      <c r="AH15" s="51"/>
      <c r="AI15" s="51"/>
      <c r="AJ15" s="51"/>
      <c r="AK15" s="51"/>
      <c r="AL15" s="51"/>
    </row>
    <row r="16" spans="1:38" s="88" customFormat="1" ht="20.25" customHeight="1">
      <c r="A16" s="51">
        <v>5</v>
      </c>
      <c r="B16" s="113" t="s">
        <v>100</v>
      </c>
      <c r="C16" s="128" t="s">
        <v>101</v>
      </c>
      <c r="D16" s="129" t="s">
        <v>95</v>
      </c>
      <c r="E16" s="130">
        <v>32639</v>
      </c>
      <c r="F16" s="156" t="s">
        <v>102</v>
      </c>
      <c r="G16" s="51"/>
      <c r="H16" s="161">
        <v>8</v>
      </c>
      <c r="I16" s="74">
        <v>6.3</v>
      </c>
      <c r="J16" s="234">
        <v>6.8</v>
      </c>
      <c r="K16" s="120">
        <v>6.4</v>
      </c>
      <c r="L16" s="84">
        <v>7.9</v>
      </c>
      <c r="M16" s="82">
        <v>7.6</v>
      </c>
      <c r="N16" s="77">
        <v>7</v>
      </c>
      <c r="O16" s="75">
        <v>8.4</v>
      </c>
      <c r="P16" s="50">
        <f t="shared" si="0"/>
        <v>7.404</v>
      </c>
      <c r="Q16" s="78">
        <v>7.8</v>
      </c>
      <c r="R16" s="120">
        <v>8.5</v>
      </c>
      <c r="S16" s="74">
        <v>7.2</v>
      </c>
      <c r="T16" s="182">
        <v>4</v>
      </c>
      <c r="U16" s="78">
        <v>7.2</v>
      </c>
      <c r="V16" s="81">
        <v>8.7</v>
      </c>
      <c r="W16" s="81">
        <v>7.9</v>
      </c>
      <c r="X16" s="84">
        <v>7.5</v>
      </c>
      <c r="Y16" s="50">
        <f>SUMPRODUCT($Q$11:$X$11,Q16:X16)/$Y$11</f>
        <v>7.506896551724138</v>
      </c>
      <c r="Z16" s="74"/>
      <c r="AA16" s="74">
        <v>6.9</v>
      </c>
      <c r="AB16" s="74">
        <v>8</v>
      </c>
      <c r="AC16" s="74">
        <v>8.2</v>
      </c>
      <c r="AD16" s="74"/>
      <c r="AE16" s="51"/>
      <c r="AF16" s="51"/>
      <c r="AG16" s="51"/>
      <c r="AH16" s="51"/>
      <c r="AI16" s="51"/>
      <c r="AJ16" s="51"/>
      <c r="AK16" s="51"/>
      <c r="AL16" s="51"/>
    </row>
    <row r="17" spans="1:42" s="115" customFormat="1" ht="20.25" customHeight="1">
      <c r="A17" s="51">
        <v>6</v>
      </c>
      <c r="B17" s="113" t="s">
        <v>103</v>
      </c>
      <c r="C17" s="128" t="s">
        <v>104</v>
      </c>
      <c r="D17" s="129" t="s">
        <v>0</v>
      </c>
      <c r="E17" s="102">
        <v>36750</v>
      </c>
      <c r="F17" s="156" t="s">
        <v>105</v>
      </c>
      <c r="G17" s="42"/>
      <c r="H17" s="161">
        <v>8.6</v>
      </c>
      <c r="I17" s="74">
        <v>6.8</v>
      </c>
      <c r="J17" s="51">
        <v>7.6</v>
      </c>
      <c r="K17" s="141">
        <v>5.8</v>
      </c>
      <c r="L17" s="81">
        <v>8.7</v>
      </c>
      <c r="M17" s="51">
        <v>7.4</v>
      </c>
      <c r="N17" s="77">
        <v>7.3</v>
      </c>
      <c r="O17" s="74">
        <v>9.2</v>
      </c>
      <c r="P17" s="259">
        <f t="shared" si="0"/>
        <v>7.771999999999999</v>
      </c>
      <c r="Q17" s="78">
        <v>6.8</v>
      </c>
      <c r="R17" s="257">
        <v>7.8</v>
      </c>
      <c r="S17" s="78">
        <v>7.2</v>
      </c>
      <c r="T17" s="254">
        <v>6.1</v>
      </c>
      <c r="U17" s="74">
        <v>6.9</v>
      </c>
      <c r="V17" s="162">
        <v>8.4</v>
      </c>
      <c r="W17" s="81">
        <v>6.7</v>
      </c>
      <c r="X17" s="84">
        <v>7.3</v>
      </c>
      <c r="Y17" s="50">
        <f>SUMPRODUCT($Q$11:$X$11,Q17:X17)/$Y$11</f>
        <v>7.23448275862069</v>
      </c>
      <c r="Z17" s="74"/>
      <c r="AA17" s="74">
        <v>7</v>
      </c>
      <c r="AB17" s="74">
        <v>7.5</v>
      </c>
      <c r="AC17" s="78">
        <v>6.6</v>
      </c>
      <c r="AD17" s="78"/>
      <c r="AE17" s="83"/>
      <c r="AF17" s="83"/>
      <c r="AG17" s="83"/>
      <c r="AH17" s="83"/>
      <c r="AI17" s="83"/>
      <c r="AJ17" s="83"/>
      <c r="AK17" s="83"/>
      <c r="AL17" s="83"/>
      <c r="AM17" s="54"/>
      <c r="AN17" s="54"/>
      <c r="AO17" s="54"/>
      <c r="AP17" s="54"/>
    </row>
    <row r="18" spans="1:38" s="205" customFormat="1" ht="20.25" customHeight="1">
      <c r="A18" s="186">
        <v>7</v>
      </c>
      <c r="B18" s="187" t="s">
        <v>106</v>
      </c>
      <c r="C18" s="188" t="s">
        <v>107</v>
      </c>
      <c r="D18" s="189" t="s">
        <v>0</v>
      </c>
      <c r="E18" s="190">
        <v>35438</v>
      </c>
      <c r="F18" s="191" t="s">
        <v>99</v>
      </c>
      <c r="G18" s="192"/>
      <c r="H18" s="193">
        <v>8.2</v>
      </c>
      <c r="I18" s="195">
        <v>5.7</v>
      </c>
      <c r="J18" s="194">
        <v>4</v>
      </c>
      <c r="K18" s="201" t="s">
        <v>59</v>
      </c>
      <c r="L18" s="204" t="s">
        <v>59</v>
      </c>
      <c r="M18" s="214">
        <v>6.6</v>
      </c>
      <c r="N18" s="213">
        <v>5.6</v>
      </c>
      <c r="O18" s="200">
        <v>0</v>
      </c>
      <c r="P18" s="50">
        <f t="shared" si="0"/>
        <v>3.6239999999999997</v>
      </c>
      <c r="Q18" s="198">
        <v>0</v>
      </c>
      <c r="R18" s="201">
        <v>0</v>
      </c>
      <c r="S18" s="198">
        <v>0</v>
      </c>
      <c r="T18" s="198">
        <v>0</v>
      </c>
      <c r="U18" s="202">
        <v>0</v>
      </c>
      <c r="V18" s="203">
        <v>3</v>
      </c>
      <c r="W18" s="204">
        <v>0</v>
      </c>
      <c r="X18" s="196">
        <v>0</v>
      </c>
      <c r="Y18" s="198"/>
      <c r="Z18" s="195"/>
      <c r="AA18" s="195">
        <v>0</v>
      </c>
      <c r="AB18" s="195">
        <v>0</v>
      </c>
      <c r="AC18" s="198">
        <v>0</v>
      </c>
      <c r="AD18" s="198"/>
      <c r="AE18" s="192"/>
      <c r="AF18" s="192"/>
      <c r="AG18" s="192"/>
      <c r="AH18" s="192"/>
      <c r="AI18" s="192"/>
      <c r="AJ18" s="192"/>
      <c r="AK18" s="192"/>
      <c r="AL18" s="192"/>
    </row>
    <row r="19" spans="1:38" s="86" customFormat="1" ht="20.25" customHeight="1">
      <c r="A19" s="51">
        <v>8</v>
      </c>
      <c r="B19" s="132" t="s">
        <v>108</v>
      </c>
      <c r="C19" s="133" t="s">
        <v>109</v>
      </c>
      <c r="D19" s="129" t="s">
        <v>0</v>
      </c>
      <c r="E19" s="134">
        <v>37585</v>
      </c>
      <c r="F19" s="156" t="s">
        <v>110</v>
      </c>
      <c r="G19" s="160"/>
      <c r="H19" s="161">
        <v>8.2</v>
      </c>
      <c r="I19" s="234">
        <v>7.8</v>
      </c>
      <c r="J19" s="74">
        <v>8.6</v>
      </c>
      <c r="K19" s="76">
        <v>6.4</v>
      </c>
      <c r="L19" s="84">
        <v>8.1</v>
      </c>
      <c r="M19" s="82">
        <v>8</v>
      </c>
      <c r="N19" s="77">
        <v>7.2</v>
      </c>
      <c r="O19" s="75">
        <v>8.8</v>
      </c>
      <c r="P19" s="50">
        <f t="shared" si="0"/>
        <v>7.94</v>
      </c>
      <c r="Q19" s="78">
        <v>6.7</v>
      </c>
      <c r="R19" s="215">
        <v>7.3</v>
      </c>
      <c r="S19" s="74">
        <v>7.2</v>
      </c>
      <c r="T19" s="78">
        <v>6.1</v>
      </c>
      <c r="U19" s="79">
        <v>6.9</v>
      </c>
      <c r="V19" s="80">
        <v>8.8</v>
      </c>
      <c r="W19" s="81">
        <v>7.7</v>
      </c>
      <c r="X19" s="84">
        <v>7.3</v>
      </c>
      <c r="Y19" s="50">
        <f>SUMPRODUCT($Q$11:$X$11,Q19:X19)/$Y$11</f>
        <v>7.279310344827587</v>
      </c>
      <c r="Z19" s="74"/>
      <c r="AA19" s="74">
        <v>5.7</v>
      </c>
      <c r="AB19" s="74">
        <v>7.6</v>
      </c>
      <c r="AC19" s="74">
        <v>7.8</v>
      </c>
      <c r="AD19" s="74"/>
      <c r="AE19" s="85"/>
      <c r="AF19" s="85"/>
      <c r="AG19" s="85"/>
      <c r="AH19" s="85"/>
      <c r="AI19" s="85"/>
      <c r="AJ19" s="85"/>
      <c r="AK19" s="85"/>
      <c r="AL19" s="85"/>
    </row>
    <row r="20" spans="1:38" s="54" customFormat="1" ht="20.25" customHeight="1">
      <c r="A20" s="51">
        <v>9</v>
      </c>
      <c r="B20" s="113" t="s">
        <v>87</v>
      </c>
      <c r="C20" s="128" t="s">
        <v>111</v>
      </c>
      <c r="D20" s="129" t="s">
        <v>0</v>
      </c>
      <c r="E20" s="135">
        <v>34656</v>
      </c>
      <c r="F20" s="156" t="s">
        <v>99</v>
      </c>
      <c r="G20" s="42">
        <v>6.5</v>
      </c>
      <c r="H20" s="161">
        <v>8.8</v>
      </c>
      <c r="I20" s="74">
        <v>7.7</v>
      </c>
      <c r="J20" s="74">
        <v>7.7</v>
      </c>
      <c r="K20" s="76">
        <v>6.4</v>
      </c>
      <c r="L20" s="84">
        <v>8</v>
      </c>
      <c r="M20" s="82">
        <v>7.2</v>
      </c>
      <c r="N20" s="77">
        <v>6.9</v>
      </c>
      <c r="O20" s="75">
        <v>9</v>
      </c>
      <c r="P20" s="259">
        <f t="shared" si="0"/>
        <v>7.636000000000001</v>
      </c>
      <c r="Q20" s="78">
        <v>6.7</v>
      </c>
      <c r="R20" s="76">
        <v>8.5</v>
      </c>
      <c r="S20" s="78">
        <v>6.9</v>
      </c>
      <c r="T20" s="78">
        <v>5.9</v>
      </c>
      <c r="U20" s="79">
        <v>6.3</v>
      </c>
      <c r="V20" s="80">
        <v>7.7</v>
      </c>
      <c r="W20" s="81">
        <v>7.2</v>
      </c>
      <c r="X20" s="84">
        <v>7</v>
      </c>
      <c r="Y20" s="49">
        <f>SUMPRODUCT($Q$11:$X$11,Q20:X20)/$Y$11</f>
        <v>7.027586206896552</v>
      </c>
      <c r="Z20" s="74"/>
      <c r="AA20" s="74">
        <v>6.7</v>
      </c>
      <c r="AB20" s="74">
        <v>7.3</v>
      </c>
      <c r="AC20" s="78">
        <v>7.1</v>
      </c>
      <c r="AD20" s="78"/>
      <c r="AE20" s="83"/>
      <c r="AF20" s="83"/>
      <c r="AG20" s="83"/>
      <c r="AH20" s="83"/>
      <c r="AI20" s="83"/>
      <c r="AJ20" s="83"/>
      <c r="AK20" s="83"/>
      <c r="AL20" s="83"/>
    </row>
    <row r="21" spans="1:38" s="54" customFormat="1" ht="20.25" customHeight="1">
      <c r="A21" s="51">
        <v>10</v>
      </c>
      <c r="B21" s="113" t="s">
        <v>88</v>
      </c>
      <c r="C21" s="128" t="s">
        <v>143</v>
      </c>
      <c r="D21" s="129" t="s">
        <v>0</v>
      </c>
      <c r="E21" s="135">
        <v>33466</v>
      </c>
      <c r="F21" s="156" t="s">
        <v>99</v>
      </c>
      <c r="G21" s="42">
        <v>6.5</v>
      </c>
      <c r="H21" s="161">
        <v>9</v>
      </c>
      <c r="I21" s="74">
        <v>6.8</v>
      </c>
      <c r="J21" s="74">
        <v>8.1</v>
      </c>
      <c r="K21" s="76">
        <v>6.4</v>
      </c>
      <c r="L21" s="84">
        <v>8.4</v>
      </c>
      <c r="M21" s="82">
        <v>7.9</v>
      </c>
      <c r="N21" s="77">
        <v>7.8</v>
      </c>
      <c r="O21" s="75">
        <v>9.8</v>
      </c>
      <c r="P21" s="259">
        <f t="shared" si="0"/>
        <v>8.012</v>
      </c>
      <c r="Q21" s="78">
        <v>7.6</v>
      </c>
      <c r="R21" s="76">
        <v>8.7</v>
      </c>
      <c r="S21" s="78">
        <v>7.2</v>
      </c>
      <c r="T21" s="78">
        <v>6.3</v>
      </c>
      <c r="U21" s="79">
        <v>7.5</v>
      </c>
      <c r="V21" s="80">
        <v>8.6</v>
      </c>
      <c r="W21" s="81">
        <v>8.2</v>
      </c>
      <c r="X21" s="84">
        <v>7.7</v>
      </c>
      <c r="Y21" s="49">
        <f>SUMPRODUCT($Q$11:$X$11,Q21:X21)/$Y$11</f>
        <v>7.772413793103448</v>
      </c>
      <c r="Z21" s="74"/>
      <c r="AA21" s="74">
        <v>8.2</v>
      </c>
      <c r="AB21" s="74">
        <v>7.4</v>
      </c>
      <c r="AC21" s="78">
        <v>7.8</v>
      </c>
      <c r="AD21" s="78"/>
      <c r="AE21" s="83"/>
      <c r="AF21" s="83"/>
      <c r="AG21" s="83"/>
      <c r="AH21" s="83"/>
      <c r="AI21" s="83"/>
      <c r="AJ21" s="83"/>
      <c r="AK21" s="83"/>
      <c r="AL21" s="83"/>
    </row>
    <row r="22" spans="1:42" s="115" customFormat="1" ht="20.25" customHeight="1">
      <c r="A22" s="51">
        <v>11</v>
      </c>
      <c r="B22" s="113" t="s">
        <v>112</v>
      </c>
      <c r="C22" s="128" t="s">
        <v>113</v>
      </c>
      <c r="D22" s="129" t="s">
        <v>0</v>
      </c>
      <c r="E22" s="102">
        <v>36879</v>
      </c>
      <c r="F22" s="156" t="s">
        <v>114</v>
      </c>
      <c r="G22" s="42">
        <v>6.1</v>
      </c>
      <c r="H22" s="161">
        <v>6</v>
      </c>
      <c r="I22" s="74">
        <v>6.1</v>
      </c>
      <c r="J22" s="74">
        <v>7.6</v>
      </c>
      <c r="K22" s="76">
        <v>5.8</v>
      </c>
      <c r="L22" s="84">
        <v>8.2</v>
      </c>
      <c r="M22" s="82">
        <v>6.7</v>
      </c>
      <c r="N22" s="77">
        <v>7.1</v>
      </c>
      <c r="O22" s="75">
        <v>6.4</v>
      </c>
      <c r="P22" s="259">
        <f t="shared" si="0"/>
        <v>7.071999999999999</v>
      </c>
      <c r="Q22" s="182">
        <v>4.5</v>
      </c>
      <c r="R22" s="76">
        <v>7.8</v>
      </c>
      <c r="S22" s="78">
        <v>6.9</v>
      </c>
      <c r="T22" s="182">
        <v>4</v>
      </c>
      <c r="U22" s="79">
        <v>6</v>
      </c>
      <c r="V22" s="80">
        <v>7.2</v>
      </c>
      <c r="W22" s="81">
        <v>7.1</v>
      </c>
      <c r="X22" s="84">
        <v>7.6</v>
      </c>
      <c r="Y22" s="50">
        <f>SUMPRODUCT($Q$11:$X$11,Q22:X22)/$Y$11</f>
        <v>6.4862068965517246</v>
      </c>
      <c r="Z22" s="74"/>
      <c r="AA22" s="74">
        <v>6.4</v>
      </c>
      <c r="AB22" s="74">
        <v>7.6</v>
      </c>
      <c r="AC22" s="78">
        <v>6.8</v>
      </c>
      <c r="AD22" s="78"/>
      <c r="AE22" s="83"/>
      <c r="AF22" s="83"/>
      <c r="AG22" s="83"/>
      <c r="AH22" s="83"/>
      <c r="AI22" s="83"/>
      <c r="AJ22" s="83"/>
      <c r="AK22" s="83"/>
      <c r="AL22" s="83"/>
      <c r="AM22" s="54"/>
      <c r="AN22" s="54"/>
      <c r="AO22" s="54"/>
      <c r="AP22" s="54"/>
    </row>
    <row r="23" spans="1:38" s="115" customFormat="1" ht="20.25" customHeight="1">
      <c r="A23" s="242">
        <v>12</v>
      </c>
      <c r="B23" s="247" t="s">
        <v>88</v>
      </c>
      <c r="C23" s="248" t="s">
        <v>115</v>
      </c>
      <c r="D23" s="249" t="s">
        <v>0</v>
      </c>
      <c r="E23" s="250">
        <v>35464</v>
      </c>
      <c r="F23" s="251" t="s">
        <v>110</v>
      </c>
      <c r="G23" s="158"/>
      <c r="H23" s="252">
        <v>8.6</v>
      </c>
      <c r="I23" s="169">
        <v>6</v>
      </c>
      <c r="J23" s="169">
        <v>7.2</v>
      </c>
      <c r="K23" s="175" t="s">
        <v>59</v>
      </c>
      <c r="L23" s="170" t="s">
        <v>59</v>
      </c>
      <c r="M23" s="171">
        <v>7.3</v>
      </c>
      <c r="N23" s="174">
        <v>6.5</v>
      </c>
      <c r="O23" s="173">
        <v>8.8</v>
      </c>
      <c r="P23" s="231">
        <f t="shared" si="0"/>
        <v>4.656</v>
      </c>
      <c r="Q23" s="172">
        <v>0</v>
      </c>
      <c r="R23" s="175">
        <v>0</v>
      </c>
      <c r="S23" s="172">
        <v>0</v>
      </c>
      <c r="T23" s="172">
        <v>0</v>
      </c>
      <c r="U23" s="176">
        <v>0</v>
      </c>
      <c r="V23" s="177">
        <v>0</v>
      </c>
      <c r="W23" s="245">
        <v>0</v>
      </c>
      <c r="X23" s="170">
        <v>0</v>
      </c>
      <c r="Y23" s="172"/>
      <c r="Z23" s="169"/>
      <c r="AA23" s="169">
        <v>0</v>
      </c>
      <c r="AB23" s="169">
        <v>0</v>
      </c>
      <c r="AC23" s="172">
        <v>0</v>
      </c>
      <c r="AD23" s="172"/>
      <c r="AE23" s="158"/>
      <c r="AF23" s="158"/>
      <c r="AG23" s="158"/>
      <c r="AH23" s="158"/>
      <c r="AI23" s="158"/>
      <c r="AJ23" s="158"/>
      <c r="AK23" s="158"/>
      <c r="AL23" s="158"/>
    </row>
    <row r="24" spans="1:38" s="54" customFormat="1" ht="20.25" customHeight="1">
      <c r="A24" s="51">
        <v>13</v>
      </c>
      <c r="B24" s="113" t="s">
        <v>116</v>
      </c>
      <c r="C24" s="128" t="s">
        <v>117</v>
      </c>
      <c r="D24" s="129" t="s">
        <v>95</v>
      </c>
      <c r="E24" s="134">
        <v>35250</v>
      </c>
      <c r="F24" s="156" t="s">
        <v>118</v>
      </c>
      <c r="G24" s="270">
        <v>7</v>
      </c>
      <c r="H24" s="161">
        <v>8.3</v>
      </c>
      <c r="I24" s="74">
        <v>7.2</v>
      </c>
      <c r="J24" s="74">
        <v>9.9</v>
      </c>
      <c r="K24" s="76">
        <v>6.4</v>
      </c>
      <c r="L24" s="84">
        <v>8.6</v>
      </c>
      <c r="M24" s="73">
        <v>8</v>
      </c>
      <c r="N24" s="77">
        <v>6.7</v>
      </c>
      <c r="O24" s="74">
        <v>7.6</v>
      </c>
      <c r="P24" s="49">
        <f>SUMPRODUCT($H$11:$O$11,H24:O24)/$P$11</f>
        <v>8.107999999999999</v>
      </c>
      <c r="Q24" s="78">
        <v>6.9</v>
      </c>
      <c r="R24" s="76">
        <v>8.5</v>
      </c>
      <c r="S24" s="78">
        <v>7</v>
      </c>
      <c r="T24" s="78">
        <v>6.4</v>
      </c>
      <c r="U24" s="79">
        <v>7</v>
      </c>
      <c r="V24" s="80">
        <v>9.1</v>
      </c>
      <c r="W24" s="78">
        <v>8.2</v>
      </c>
      <c r="X24" s="84">
        <v>7.3</v>
      </c>
      <c r="Y24" s="49">
        <f>SUMPRODUCT($Q$11:$X$11,Q24:X24)/$Y$11</f>
        <v>7.558620689655173</v>
      </c>
      <c r="Z24" s="74"/>
      <c r="AA24" s="74">
        <v>7</v>
      </c>
      <c r="AB24" s="74">
        <v>7.7</v>
      </c>
      <c r="AC24" s="78">
        <v>8.5</v>
      </c>
      <c r="AD24" s="78"/>
      <c r="AE24" s="83"/>
      <c r="AF24" s="83"/>
      <c r="AG24" s="83"/>
      <c r="AH24" s="83"/>
      <c r="AI24" s="83"/>
      <c r="AJ24" s="83"/>
      <c r="AK24" s="83"/>
      <c r="AL24" s="83"/>
    </row>
    <row r="25" spans="1:38" s="54" customFormat="1" ht="20.25" customHeight="1">
      <c r="A25" s="51">
        <v>14</v>
      </c>
      <c r="B25" s="113" t="s">
        <v>119</v>
      </c>
      <c r="C25" s="128" t="s">
        <v>120</v>
      </c>
      <c r="D25" s="129" t="s">
        <v>0</v>
      </c>
      <c r="E25" s="135">
        <v>37583</v>
      </c>
      <c r="F25" s="156" t="s">
        <v>105</v>
      </c>
      <c r="G25" s="42"/>
      <c r="H25" s="161">
        <v>8.8</v>
      </c>
      <c r="I25" s="74">
        <v>6.5</v>
      </c>
      <c r="J25" s="74">
        <v>7.6</v>
      </c>
      <c r="K25" s="76">
        <v>6.4</v>
      </c>
      <c r="L25" s="84">
        <v>7.6</v>
      </c>
      <c r="M25" s="82">
        <v>7.2</v>
      </c>
      <c r="N25" s="77">
        <v>6.8</v>
      </c>
      <c r="O25" s="75">
        <v>6.8</v>
      </c>
      <c r="P25" s="49">
        <f>SUMPRODUCT($H$11:$O$11,H25:O25)/$P$11</f>
        <v>7.320000000000001</v>
      </c>
      <c r="Q25" s="78">
        <v>7</v>
      </c>
      <c r="R25" s="215">
        <v>7.2</v>
      </c>
      <c r="S25" s="78">
        <v>7.1</v>
      </c>
      <c r="T25" s="78">
        <v>5.9</v>
      </c>
      <c r="U25" s="79">
        <v>6.1</v>
      </c>
      <c r="V25" s="80">
        <v>8.3</v>
      </c>
      <c r="W25" s="81">
        <v>6.8</v>
      </c>
      <c r="X25" s="84">
        <v>7</v>
      </c>
      <c r="Y25" s="50">
        <f>SUMPRODUCT($Q$11:$X$11,Q25:X25)/$Y$11</f>
        <v>6.913793103448275</v>
      </c>
      <c r="Z25" s="74"/>
      <c r="AA25" s="74">
        <v>5.6</v>
      </c>
      <c r="AB25" s="74">
        <v>7.3</v>
      </c>
      <c r="AC25" s="81">
        <v>6.5</v>
      </c>
      <c r="AD25" s="78"/>
      <c r="AE25" s="83"/>
      <c r="AF25" s="83"/>
      <c r="AG25" s="83"/>
      <c r="AH25" s="83"/>
      <c r="AI25" s="83"/>
      <c r="AJ25" s="83"/>
      <c r="AK25" s="83"/>
      <c r="AL25" s="83"/>
    </row>
    <row r="26" spans="1:38" s="205" customFormat="1" ht="20.25" customHeight="1">
      <c r="A26" s="186">
        <v>15</v>
      </c>
      <c r="B26" s="206" t="s">
        <v>121</v>
      </c>
      <c r="C26" s="207" t="s">
        <v>4</v>
      </c>
      <c r="D26" s="208" t="s">
        <v>0</v>
      </c>
      <c r="E26" s="261">
        <v>36942</v>
      </c>
      <c r="F26" s="210" t="s">
        <v>118</v>
      </c>
      <c r="G26" s="192"/>
      <c r="H26" s="211" t="s">
        <v>59</v>
      </c>
      <c r="I26" s="195" t="s">
        <v>59</v>
      </c>
      <c r="J26" s="195" t="s">
        <v>59</v>
      </c>
      <c r="K26" s="201" t="s">
        <v>59</v>
      </c>
      <c r="L26" s="196" t="s">
        <v>59</v>
      </c>
      <c r="M26" s="214" t="s">
        <v>59</v>
      </c>
      <c r="N26" s="213"/>
      <c r="O26" s="262"/>
      <c r="P26" s="260">
        <f>SUMPRODUCT($H$11:$O$11,H26:O26)/$P$11</f>
        <v>0</v>
      </c>
      <c r="Q26" s="198">
        <v>0</v>
      </c>
      <c r="R26" s="201">
        <v>0</v>
      </c>
      <c r="S26" s="198">
        <v>0</v>
      </c>
      <c r="T26" s="198">
        <v>0</v>
      </c>
      <c r="U26" s="202">
        <v>0</v>
      </c>
      <c r="V26" s="203">
        <v>0</v>
      </c>
      <c r="W26" s="198">
        <v>0</v>
      </c>
      <c r="X26" s="196">
        <v>0</v>
      </c>
      <c r="Y26" s="198"/>
      <c r="Z26" s="195"/>
      <c r="AA26" s="195">
        <v>0</v>
      </c>
      <c r="AB26" s="195">
        <v>0</v>
      </c>
      <c r="AC26" s="204">
        <v>0</v>
      </c>
      <c r="AD26" s="198"/>
      <c r="AE26" s="192"/>
      <c r="AF26" s="192"/>
      <c r="AG26" s="192"/>
      <c r="AH26" s="192"/>
      <c r="AI26" s="192"/>
      <c r="AJ26" s="192"/>
      <c r="AK26" s="192"/>
      <c r="AL26" s="192"/>
    </row>
    <row r="27" spans="1:38" s="205" customFormat="1" ht="20.25" customHeight="1">
      <c r="A27" s="186">
        <v>16</v>
      </c>
      <c r="B27" s="206" t="s">
        <v>122</v>
      </c>
      <c r="C27" s="207" t="s">
        <v>91</v>
      </c>
      <c r="D27" s="208" t="s">
        <v>0</v>
      </c>
      <c r="E27" s="209">
        <v>37101</v>
      </c>
      <c r="F27" s="210" t="s">
        <v>99</v>
      </c>
      <c r="G27" s="192"/>
      <c r="H27" s="211">
        <v>8.2</v>
      </c>
      <c r="I27" s="195">
        <v>5.4</v>
      </c>
      <c r="J27" s="195">
        <v>6.1</v>
      </c>
      <c r="K27" s="201" t="s">
        <v>59</v>
      </c>
      <c r="L27" s="196" t="s">
        <v>59</v>
      </c>
      <c r="M27" s="212">
        <v>6.3</v>
      </c>
      <c r="N27" s="213">
        <v>6.4</v>
      </c>
      <c r="O27" s="194" t="s">
        <v>59</v>
      </c>
      <c r="P27" s="260">
        <f t="shared" si="0"/>
        <v>3.844</v>
      </c>
      <c r="Q27" s="198">
        <v>0</v>
      </c>
      <c r="R27" s="201">
        <v>0</v>
      </c>
      <c r="S27" s="198">
        <v>0</v>
      </c>
      <c r="T27" s="198">
        <v>0</v>
      </c>
      <c r="U27" s="202">
        <v>0</v>
      </c>
      <c r="V27" s="203">
        <v>0</v>
      </c>
      <c r="W27" s="204">
        <v>0</v>
      </c>
      <c r="X27" s="196">
        <v>0</v>
      </c>
      <c r="Y27" s="198"/>
      <c r="Z27" s="195"/>
      <c r="AA27" s="195">
        <v>0</v>
      </c>
      <c r="AB27" s="195">
        <v>0</v>
      </c>
      <c r="AC27" s="198">
        <v>0</v>
      </c>
      <c r="AD27" s="198"/>
      <c r="AE27" s="192"/>
      <c r="AF27" s="192"/>
      <c r="AG27" s="192"/>
      <c r="AH27" s="192"/>
      <c r="AI27" s="192"/>
      <c r="AJ27" s="192"/>
      <c r="AK27" s="192"/>
      <c r="AL27" s="192"/>
    </row>
    <row r="28" spans="1:38" s="54" customFormat="1" ht="20.25" customHeight="1">
      <c r="A28" s="51">
        <v>17</v>
      </c>
      <c r="B28" s="113" t="s">
        <v>123</v>
      </c>
      <c r="C28" s="128" t="s">
        <v>89</v>
      </c>
      <c r="D28" s="129" t="s">
        <v>0</v>
      </c>
      <c r="E28" s="134">
        <v>37518</v>
      </c>
      <c r="F28" s="156" t="s">
        <v>118</v>
      </c>
      <c r="G28" s="42"/>
      <c r="H28" s="161">
        <v>8.4</v>
      </c>
      <c r="I28" s="74">
        <v>6.9</v>
      </c>
      <c r="J28" s="74">
        <v>7</v>
      </c>
      <c r="K28" s="76">
        <v>5.8</v>
      </c>
      <c r="L28" s="84">
        <v>8.6</v>
      </c>
      <c r="M28" s="82">
        <v>7.9</v>
      </c>
      <c r="N28" s="77">
        <v>6.5</v>
      </c>
      <c r="O28" s="75">
        <v>8.9</v>
      </c>
      <c r="P28" s="49">
        <f t="shared" si="0"/>
        <v>7.708000000000001</v>
      </c>
      <c r="Q28" s="78">
        <v>7</v>
      </c>
      <c r="R28" s="76">
        <v>8.5</v>
      </c>
      <c r="S28" s="78">
        <v>6.6</v>
      </c>
      <c r="T28" s="182">
        <v>4</v>
      </c>
      <c r="U28" s="79">
        <v>6.4</v>
      </c>
      <c r="V28" s="80">
        <v>8</v>
      </c>
      <c r="W28" s="81">
        <v>7.6</v>
      </c>
      <c r="X28" s="84">
        <v>6.4</v>
      </c>
      <c r="Y28" s="50">
        <f aca="true" t="shared" si="1" ref="Y28:Y37">SUMPRODUCT($Q$11:$X$11,Q28:X28)/$Y$11</f>
        <v>6.9172413793103456</v>
      </c>
      <c r="Z28" s="74"/>
      <c r="AA28" s="74">
        <v>6</v>
      </c>
      <c r="AB28" s="74">
        <v>7.7</v>
      </c>
      <c r="AC28" s="78">
        <v>7.1</v>
      </c>
      <c r="AD28" s="78"/>
      <c r="AE28" s="83"/>
      <c r="AF28" s="83"/>
      <c r="AG28" s="83"/>
      <c r="AH28" s="83"/>
      <c r="AI28" s="83"/>
      <c r="AJ28" s="83"/>
      <c r="AK28" s="83"/>
      <c r="AL28" s="83"/>
    </row>
    <row r="29" spans="1:38" s="54" customFormat="1" ht="20.25" customHeight="1">
      <c r="A29" s="51">
        <v>18</v>
      </c>
      <c r="B29" s="113" t="s">
        <v>124</v>
      </c>
      <c r="C29" s="128" t="s">
        <v>125</v>
      </c>
      <c r="D29" s="129" t="s">
        <v>0</v>
      </c>
      <c r="E29" s="102">
        <v>37443</v>
      </c>
      <c r="F29" s="156" t="s">
        <v>99</v>
      </c>
      <c r="G29" s="42"/>
      <c r="H29" s="161">
        <v>8.4</v>
      </c>
      <c r="I29" s="234">
        <v>6.7</v>
      </c>
      <c r="J29" s="43" t="s">
        <v>59</v>
      </c>
      <c r="K29" s="76">
        <v>6.4</v>
      </c>
      <c r="L29" s="84">
        <v>8</v>
      </c>
      <c r="M29" s="82">
        <v>6.6</v>
      </c>
      <c r="N29" s="77">
        <v>6.6</v>
      </c>
      <c r="O29" s="185" t="s">
        <v>59</v>
      </c>
      <c r="P29" s="50">
        <f t="shared" si="0"/>
        <v>6.071999999999999</v>
      </c>
      <c r="Q29" s="78">
        <v>7</v>
      </c>
      <c r="R29" s="215">
        <v>7.4</v>
      </c>
      <c r="S29" s="78">
        <v>7.2</v>
      </c>
      <c r="T29" s="78">
        <v>5.9</v>
      </c>
      <c r="U29" s="79">
        <v>6.7</v>
      </c>
      <c r="V29" s="80">
        <v>7</v>
      </c>
      <c r="W29" s="78">
        <v>7</v>
      </c>
      <c r="X29" s="84">
        <v>7</v>
      </c>
      <c r="Y29" s="50">
        <f t="shared" si="1"/>
        <v>6.93448275862069</v>
      </c>
      <c r="Z29" s="74"/>
      <c r="AA29" s="74">
        <v>6.4</v>
      </c>
      <c r="AB29" s="74">
        <v>7.4</v>
      </c>
      <c r="AC29" s="78">
        <v>6.8</v>
      </c>
      <c r="AD29" s="78"/>
      <c r="AE29" s="83"/>
      <c r="AF29" s="83"/>
      <c r="AG29" s="83"/>
      <c r="AH29" s="83"/>
      <c r="AI29" s="83"/>
      <c r="AJ29" s="83"/>
      <c r="AK29" s="83"/>
      <c r="AL29" s="83"/>
    </row>
    <row r="30" spans="1:42" s="115" customFormat="1" ht="20.25" customHeight="1">
      <c r="A30" s="51">
        <v>19</v>
      </c>
      <c r="B30" s="137" t="s">
        <v>146</v>
      </c>
      <c r="C30" s="96" t="s">
        <v>125</v>
      </c>
      <c r="D30" s="114" t="s">
        <v>0</v>
      </c>
      <c r="E30" s="138">
        <v>35327</v>
      </c>
      <c r="F30" s="157" t="s">
        <v>99</v>
      </c>
      <c r="G30" s="42">
        <v>6.6</v>
      </c>
      <c r="H30" s="163">
        <v>8.7</v>
      </c>
      <c r="I30" s="74">
        <v>7.1</v>
      </c>
      <c r="J30" s="74">
        <v>6.9</v>
      </c>
      <c r="K30" s="76">
        <v>6.4</v>
      </c>
      <c r="L30" s="84">
        <v>8.3</v>
      </c>
      <c r="M30" s="82">
        <v>5.5</v>
      </c>
      <c r="N30" s="77">
        <v>7.2</v>
      </c>
      <c r="O30" s="75">
        <v>6.1</v>
      </c>
      <c r="P30" s="49">
        <f>SUMPRODUCT($H$11:$O$11,H30:O30)/$P$11</f>
        <v>7.068</v>
      </c>
      <c r="Q30" s="78">
        <v>6.7</v>
      </c>
      <c r="R30" s="76">
        <v>8</v>
      </c>
      <c r="S30" s="78">
        <v>6.5</v>
      </c>
      <c r="T30" s="78">
        <v>5.9</v>
      </c>
      <c r="U30" s="79">
        <v>7</v>
      </c>
      <c r="V30" s="80">
        <v>7.4</v>
      </c>
      <c r="W30" s="78">
        <v>7.9</v>
      </c>
      <c r="X30" s="84">
        <v>6.4</v>
      </c>
      <c r="Y30" s="49">
        <f t="shared" si="1"/>
        <v>7.017241379310345</v>
      </c>
      <c r="Z30" s="74"/>
      <c r="AA30" s="74">
        <v>8.2</v>
      </c>
      <c r="AB30" s="74">
        <v>8</v>
      </c>
      <c r="AC30" s="78">
        <v>7.9</v>
      </c>
      <c r="AD30" s="78"/>
      <c r="AE30" s="83"/>
      <c r="AF30" s="83"/>
      <c r="AG30" s="83"/>
      <c r="AH30" s="83"/>
      <c r="AI30" s="83"/>
      <c r="AJ30" s="83"/>
      <c r="AK30" s="83"/>
      <c r="AL30" s="83"/>
      <c r="AM30" s="54"/>
      <c r="AN30" s="54"/>
      <c r="AO30" s="54"/>
      <c r="AP30" s="54"/>
    </row>
    <row r="31" spans="1:38" s="54" customFormat="1" ht="20.25" customHeight="1">
      <c r="A31" s="51">
        <v>20</v>
      </c>
      <c r="B31" s="113" t="s">
        <v>126</v>
      </c>
      <c r="C31" s="128" t="s">
        <v>127</v>
      </c>
      <c r="D31" s="129" t="s">
        <v>0</v>
      </c>
      <c r="E31" s="134">
        <v>33695</v>
      </c>
      <c r="F31" s="156" t="s">
        <v>118</v>
      </c>
      <c r="G31" s="42">
        <v>6.5</v>
      </c>
      <c r="H31" s="161">
        <v>9</v>
      </c>
      <c r="I31" s="74">
        <v>7.2</v>
      </c>
      <c r="J31" s="74">
        <v>7</v>
      </c>
      <c r="K31" s="76">
        <v>6.4</v>
      </c>
      <c r="L31" s="84">
        <v>8.5</v>
      </c>
      <c r="M31" s="106">
        <v>6.6</v>
      </c>
      <c r="N31" s="76">
        <v>8.1</v>
      </c>
      <c r="O31" s="74">
        <v>9.6</v>
      </c>
      <c r="P31" s="49">
        <f t="shared" si="0"/>
        <v>7.644</v>
      </c>
      <c r="Q31" s="78">
        <v>7.3</v>
      </c>
      <c r="R31" s="76">
        <v>6.2</v>
      </c>
      <c r="S31" s="78">
        <v>7.6</v>
      </c>
      <c r="T31" s="78">
        <v>6.6</v>
      </c>
      <c r="U31" s="79">
        <v>6.7</v>
      </c>
      <c r="V31" s="80">
        <v>8.1</v>
      </c>
      <c r="W31" s="81">
        <v>7.5</v>
      </c>
      <c r="X31" s="84">
        <v>7.7</v>
      </c>
      <c r="Y31" s="49">
        <f t="shared" si="1"/>
        <v>7.162068965517241</v>
      </c>
      <c r="Z31" s="74"/>
      <c r="AA31" s="74">
        <v>8.1</v>
      </c>
      <c r="AB31" s="74">
        <v>7.9</v>
      </c>
      <c r="AC31" s="78">
        <v>7.5</v>
      </c>
      <c r="AD31" s="78"/>
      <c r="AE31" s="83"/>
      <c r="AF31" s="83"/>
      <c r="AG31" s="83"/>
      <c r="AH31" s="83"/>
      <c r="AI31" s="83"/>
      <c r="AJ31" s="83"/>
      <c r="AK31" s="83"/>
      <c r="AL31" s="83"/>
    </row>
    <row r="32" spans="1:38" s="54" customFormat="1" ht="20.25" customHeight="1">
      <c r="A32" s="51">
        <v>21</v>
      </c>
      <c r="B32" s="113" t="s">
        <v>128</v>
      </c>
      <c r="C32" s="128" t="s">
        <v>129</v>
      </c>
      <c r="D32" s="129" t="s">
        <v>0</v>
      </c>
      <c r="E32" s="130">
        <v>34313</v>
      </c>
      <c r="F32" s="156" t="s">
        <v>99</v>
      </c>
      <c r="G32" s="83"/>
      <c r="H32" s="161">
        <v>8.6</v>
      </c>
      <c r="I32" s="74">
        <v>7.1</v>
      </c>
      <c r="J32" s="234">
        <v>6.1</v>
      </c>
      <c r="K32" s="215">
        <v>0</v>
      </c>
      <c r="L32" s="84">
        <v>7.7</v>
      </c>
      <c r="M32" s="82">
        <v>6.7</v>
      </c>
      <c r="N32" s="77">
        <v>7.7</v>
      </c>
      <c r="O32" s="75">
        <v>8.7</v>
      </c>
      <c r="P32" s="50">
        <f t="shared" si="0"/>
        <v>6.716</v>
      </c>
      <c r="Q32" s="78">
        <v>6.9</v>
      </c>
      <c r="R32" s="76">
        <v>7.6</v>
      </c>
      <c r="S32" s="78">
        <v>7</v>
      </c>
      <c r="T32" s="182">
        <v>4.5</v>
      </c>
      <c r="U32" s="253">
        <v>4</v>
      </c>
      <c r="V32" s="80">
        <v>7.6</v>
      </c>
      <c r="W32" s="81">
        <v>6.9</v>
      </c>
      <c r="X32" s="84">
        <v>6.7</v>
      </c>
      <c r="Y32" s="50">
        <f t="shared" si="1"/>
        <v>6.220689655172414</v>
      </c>
      <c r="Z32" s="74"/>
      <c r="AA32" s="74">
        <v>5.7</v>
      </c>
      <c r="AB32" s="74">
        <v>7.4</v>
      </c>
      <c r="AC32" s="78">
        <v>6.8</v>
      </c>
      <c r="AD32" s="78"/>
      <c r="AE32" s="83"/>
      <c r="AF32" s="83"/>
      <c r="AG32" s="83"/>
      <c r="AH32" s="83"/>
      <c r="AI32" s="83"/>
      <c r="AJ32" s="83"/>
      <c r="AK32" s="83"/>
      <c r="AL32" s="83"/>
    </row>
    <row r="33" spans="1:38" s="54" customFormat="1" ht="20.25" customHeight="1">
      <c r="A33" s="51">
        <v>22</v>
      </c>
      <c r="B33" s="113" t="s">
        <v>130</v>
      </c>
      <c r="C33" s="128" t="s">
        <v>131</v>
      </c>
      <c r="D33" s="129" t="s">
        <v>0</v>
      </c>
      <c r="E33" s="134">
        <v>33554</v>
      </c>
      <c r="F33" s="156" t="s">
        <v>132</v>
      </c>
      <c r="G33" s="153">
        <v>8</v>
      </c>
      <c r="H33" s="161">
        <v>8.6</v>
      </c>
      <c r="I33" s="74">
        <v>6.5</v>
      </c>
      <c r="J33" s="74">
        <v>6.2</v>
      </c>
      <c r="K33" s="76">
        <v>6.4</v>
      </c>
      <c r="L33" s="84">
        <v>8.6</v>
      </c>
      <c r="M33" s="82">
        <v>7.1</v>
      </c>
      <c r="N33" s="77">
        <v>7.5</v>
      </c>
      <c r="O33" s="75">
        <v>9</v>
      </c>
      <c r="P33" s="49">
        <f t="shared" si="0"/>
        <v>7.535999999999999</v>
      </c>
      <c r="Q33" s="78">
        <v>7.3</v>
      </c>
      <c r="R33" s="76">
        <v>7.7</v>
      </c>
      <c r="S33" s="78">
        <v>7.1</v>
      </c>
      <c r="T33" s="78">
        <v>6.3</v>
      </c>
      <c r="U33" s="253">
        <v>4.5</v>
      </c>
      <c r="V33" s="80">
        <v>7.5</v>
      </c>
      <c r="W33" s="81">
        <v>8.2</v>
      </c>
      <c r="X33" s="84">
        <v>6.5</v>
      </c>
      <c r="Y33" s="50">
        <f t="shared" si="1"/>
        <v>6.589655172413793</v>
      </c>
      <c r="Z33" s="74"/>
      <c r="AA33" s="74">
        <v>7.9</v>
      </c>
      <c r="AB33" s="74">
        <v>7.4</v>
      </c>
      <c r="AC33" s="78">
        <v>7.3</v>
      </c>
      <c r="AD33" s="78"/>
      <c r="AE33" s="83"/>
      <c r="AF33" s="83"/>
      <c r="AG33" s="83"/>
      <c r="AH33" s="83"/>
      <c r="AI33" s="83"/>
      <c r="AJ33" s="83"/>
      <c r="AK33" s="83"/>
      <c r="AL33" s="83"/>
    </row>
    <row r="34" spans="1:38" s="54" customFormat="1" ht="20.25" customHeight="1">
      <c r="A34" s="51">
        <v>23</v>
      </c>
      <c r="B34" s="113" t="s">
        <v>133</v>
      </c>
      <c r="C34" s="128" t="s">
        <v>134</v>
      </c>
      <c r="D34" s="129" t="s">
        <v>0</v>
      </c>
      <c r="E34" s="102">
        <v>34589</v>
      </c>
      <c r="F34" s="156" t="s">
        <v>99</v>
      </c>
      <c r="G34" s="83"/>
      <c r="H34" s="161">
        <v>9</v>
      </c>
      <c r="I34" s="74">
        <v>6.5</v>
      </c>
      <c r="J34" s="74">
        <v>7</v>
      </c>
      <c r="K34" s="76">
        <v>6.4</v>
      </c>
      <c r="L34" s="84">
        <v>8.5</v>
      </c>
      <c r="M34" s="82">
        <v>7.6</v>
      </c>
      <c r="N34" s="77">
        <v>6.4</v>
      </c>
      <c r="O34" s="75">
        <v>8.7</v>
      </c>
      <c r="P34" s="49">
        <f t="shared" si="0"/>
        <v>7.655999999999999</v>
      </c>
      <c r="Q34" s="78">
        <v>6.4</v>
      </c>
      <c r="R34" s="76">
        <v>8</v>
      </c>
      <c r="S34" s="78">
        <v>7</v>
      </c>
      <c r="T34" s="78">
        <v>6.1</v>
      </c>
      <c r="U34" s="79">
        <v>7</v>
      </c>
      <c r="V34" s="80">
        <v>8.2</v>
      </c>
      <c r="W34" s="81">
        <v>7.5</v>
      </c>
      <c r="X34" s="84">
        <v>6.4</v>
      </c>
      <c r="Y34" s="49">
        <f t="shared" si="1"/>
        <v>7.1517241379310335</v>
      </c>
      <c r="Z34" s="74"/>
      <c r="AA34" s="74">
        <v>6.1</v>
      </c>
      <c r="AB34" s="74">
        <v>7.2</v>
      </c>
      <c r="AC34" s="78">
        <v>7.2</v>
      </c>
      <c r="AD34" s="78"/>
      <c r="AE34" s="83"/>
      <c r="AF34" s="83"/>
      <c r="AG34" s="83"/>
      <c r="AH34" s="83"/>
      <c r="AI34" s="83"/>
      <c r="AJ34" s="83"/>
      <c r="AK34" s="83"/>
      <c r="AL34" s="83"/>
    </row>
    <row r="35" spans="1:38" s="54" customFormat="1" ht="20.25" customHeight="1">
      <c r="A35" s="51">
        <v>24</v>
      </c>
      <c r="B35" s="113" t="s">
        <v>135</v>
      </c>
      <c r="C35" s="128" t="s">
        <v>136</v>
      </c>
      <c r="D35" s="129" t="s">
        <v>0</v>
      </c>
      <c r="E35" s="134">
        <v>37510</v>
      </c>
      <c r="F35" s="156" t="s">
        <v>118</v>
      </c>
      <c r="G35" s="83"/>
      <c r="H35" s="161">
        <v>9</v>
      </c>
      <c r="I35" s="74">
        <v>6.8</v>
      </c>
      <c r="J35" s="74">
        <v>5.5</v>
      </c>
      <c r="K35" s="76">
        <v>6.4</v>
      </c>
      <c r="L35" s="84">
        <v>8.6</v>
      </c>
      <c r="M35" s="82">
        <v>6.2</v>
      </c>
      <c r="N35" s="77">
        <v>6.6</v>
      </c>
      <c r="O35" s="75">
        <v>9</v>
      </c>
      <c r="P35" s="49">
        <f t="shared" si="0"/>
        <v>7.22</v>
      </c>
      <c r="Q35" s="78">
        <v>6.8</v>
      </c>
      <c r="R35" s="76">
        <v>7.1</v>
      </c>
      <c r="S35" s="78">
        <v>7</v>
      </c>
      <c r="T35" s="78">
        <v>6.1</v>
      </c>
      <c r="U35" s="79">
        <v>7</v>
      </c>
      <c r="V35" s="80">
        <v>8.3</v>
      </c>
      <c r="W35" s="81">
        <v>7.5</v>
      </c>
      <c r="X35" s="84">
        <v>7.3</v>
      </c>
      <c r="Y35" s="49">
        <f t="shared" si="1"/>
        <v>7.175862068965517</v>
      </c>
      <c r="Z35" s="74"/>
      <c r="AA35" s="74">
        <v>5.9</v>
      </c>
      <c r="AB35" s="74">
        <v>6.9</v>
      </c>
      <c r="AC35" s="78">
        <v>7.5</v>
      </c>
      <c r="AD35" s="78"/>
      <c r="AE35" s="83"/>
      <c r="AF35" s="83"/>
      <c r="AG35" s="83"/>
      <c r="AH35" s="83"/>
      <c r="AI35" s="83"/>
      <c r="AJ35" s="83"/>
      <c r="AK35" s="83"/>
      <c r="AL35" s="83"/>
    </row>
    <row r="36" spans="1:38" s="54" customFormat="1" ht="20.25" customHeight="1">
      <c r="A36" s="51">
        <v>25</v>
      </c>
      <c r="B36" s="113" t="s">
        <v>137</v>
      </c>
      <c r="C36" s="128" t="s">
        <v>169</v>
      </c>
      <c r="D36" s="129" t="s">
        <v>0</v>
      </c>
      <c r="E36" s="134">
        <v>37476</v>
      </c>
      <c r="F36" s="156" t="s">
        <v>99</v>
      </c>
      <c r="G36" s="83"/>
      <c r="H36" s="161">
        <v>8</v>
      </c>
      <c r="I36" s="74">
        <v>5.9</v>
      </c>
      <c r="J36" s="74">
        <v>8</v>
      </c>
      <c r="K36" s="76">
        <v>6.4</v>
      </c>
      <c r="L36" s="84">
        <v>7.9</v>
      </c>
      <c r="M36" s="82">
        <v>7.6</v>
      </c>
      <c r="N36" s="76">
        <v>6.5</v>
      </c>
      <c r="O36" s="75">
        <v>8.9</v>
      </c>
      <c r="P36" s="49">
        <f t="shared" si="0"/>
        <v>7.496</v>
      </c>
      <c r="Q36" s="78">
        <v>6.7</v>
      </c>
      <c r="R36" s="215">
        <v>7</v>
      </c>
      <c r="S36" s="78">
        <v>6.7</v>
      </c>
      <c r="T36" s="78">
        <v>5.9</v>
      </c>
      <c r="U36" s="79">
        <v>6.7</v>
      </c>
      <c r="V36" s="80">
        <v>7.7</v>
      </c>
      <c r="W36" s="81">
        <v>6.8</v>
      </c>
      <c r="X36" s="84">
        <v>7</v>
      </c>
      <c r="Y36" s="50">
        <f t="shared" si="1"/>
        <v>6.862068965517241</v>
      </c>
      <c r="Z36" s="74"/>
      <c r="AA36" s="74">
        <v>6.1</v>
      </c>
      <c r="AB36" s="74">
        <v>6.8</v>
      </c>
      <c r="AC36" s="78">
        <v>6.8</v>
      </c>
      <c r="AD36" s="78"/>
      <c r="AE36" s="83"/>
      <c r="AF36" s="83"/>
      <c r="AG36" s="83"/>
      <c r="AH36" s="83"/>
      <c r="AI36" s="83"/>
      <c r="AJ36" s="83"/>
      <c r="AK36" s="83"/>
      <c r="AL36" s="83"/>
    </row>
    <row r="37" spans="1:38" s="54" customFormat="1" ht="20.25" customHeight="1">
      <c r="A37" s="359">
        <v>26</v>
      </c>
      <c r="B37" s="360" t="s">
        <v>141</v>
      </c>
      <c r="C37" s="361" t="s">
        <v>142</v>
      </c>
      <c r="D37" s="362" t="s">
        <v>0</v>
      </c>
      <c r="E37" s="363">
        <v>37324</v>
      </c>
      <c r="F37" s="364" t="s">
        <v>110</v>
      </c>
      <c r="G37" s="365"/>
      <c r="H37" s="366">
        <v>8.2</v>
      </c>
      <c r="I37" s="367">
        <v>6.3</v>
      </c>
      <c r="J37" s="368">
        <v>7.3</v>
      </c>
      <c r="K37" s="369">
        <v>6.4</v>
      </c>
      <c r="L37" s="370">
        <v>8.1</v>
      </c>
      <c r="M37" s="371">
        <v>6</v>
      </c>
      <c r="N37" s="369">
        <v>6.8</v>
      </c>
      <c r="O37" s="372">
        <v>7.6</v>
      </c>
      <c r="P37" s="373">
        <f t="shared" si="0"/>
        <v>7.104</v>
      </c>
      <c r="Q37" s="374">
        <v>6.8</v>
      </c>
      <c r="R37" s="375">
        <v>7.8</v>
      </c>
      <c r="S37" s="374">
        <v>6.9</v>
      </c>
      <c r="T37" s="374">
        <v>5.9</v>
      </c>
      <c r="U37" s="376">
        <v>5.8</v>
      </c>
      <c r="V37" s="377">
        <v>8.3</v>
      </c>
      <c r="W37" s="378">
        <v>7.4</v>
      </c>
      <c r="X37" s="370">
        <v>6.7</v>
      </c>
      <c r="Y37" s="373">
        <f t="shared" si="1"/>
        <v>6.886206896551725</v>
      </c>
      <c r="Z37" s="368"/>
      <c r="AA37" s="368">
        <v>6.2</v>
      </c>
      <c r="AB37" s="368">
        <v>7.3</v>
      </c>
      <c r="AC37" s="374">
        <v>6.7</v>
      </c>
      <c r="AD37" s="374"/>
      <c r="AE37" s="365"/>
      <c r="AF37" s="365"/>
      <c r="AG37" s="365"/>
      <c r="AH37" s="365"/>
      <c r="AI37" s="365"/>
      <c r="AJ37" s="365"/>
      <c r="AK37" s="365"/>
      <c r="AL37" s="365"/>
    </row>
    <row r="38" spans="1:30" s="83" customFormat="1" ht="20.25" customHeight="1">
      <c r="A38" s="51"/>
      <c r="B38" s="380"/>
      <c r="C38" s="381"/>
      <c r="D38" s="136"/>
      <c r="E38" s="131"/>
      <c r="F38" s="382"/>
      <c r="H38" s="74"/>
      <c r="I38" s="234"/>
      <c r="J38" s="74"/>
      <c r="K38" s="76"/>
      <c r="L38" s="84"/>
      <c r="M38" s="82"/>
      <c r="N38" s="76"/>
      <c r="O38" s="75"/>
      <c r="P38" s="50"/>
      <c r="Q38" s="78"/>
      <c r="R38" s="215"/>
      <c r="S38" s="78"/>
      <c r="T38" s="78"/>
      <c r="U38" s="79"/>
      <c r="V38" s="80"/>
      <c r="W38" s="81"/>
      <c r="X38" s="84"/>
      <c r="Y38" s="50"/>
      <c r="Z38" s="74"/>
      <c r="AA38" s="74"/>
      <c r="AB38" s="74"/>
      <c r="AC38" s="78"/>
      <c r="AD38" s="78"/>
    </row>
    <row r="39" spans="1:30" s="83" customFormat="1" ht="20.25" customHeight="1">
      <c r="A39" s="51"/>
      <c r="B39" s="380"/>
      <c r="C39" s="381"/>
      <c r="D39" s="136"/>
      <c r="E39" s="131"/>
      <c r="F39" s="382"/>
      <c r="H39" s="74"/>
      <c r="I39" s="234"/>
      <c r="J39" s="74"/>
      <c r="K39" s="76"/>
      <c r="L39" s="84"/>
      <c r="M39" s="82"/>
      <c r="N39" s="76"/>
      <c r="O39" s="75"/>
      <c r="P39" s="50"/>
      <c r="Q39" s="78"/>
      <c r="R39" s="215"/>
      <c r="S39" s="78"/>
      <c r="T39" s="78"/>
      <c r="U39" s="79"/>
      <c r="V39" s="80"/>
      <c r="W39" s="81"/>
      <c r="X39" s="84"/>
      <c r="Y39" s="50"/>
      <c r="Z39" s="74"/>
      <c r="AA39" s="74"/>
      <c r="AB39" s="74"/>
      <c r="AC39" s="78"/>
      <c r="AD39" s="78"/>
    </row>
    <row r="40" spans="1:30" s="83" customFormat="1" ht="20.25" customHeight="1">
      <c r="A40" s="51"/>
      <c r="B40" s="380"/>
      <c r="C40" s="381"/>
      <c r="D40" s="136"/>
      <c r="E40" s="131"/>
      <c r="F40" s="382"/>
      <c r="H40" s="74"/>
      <c r="I40" s="234"/>
      <c r="J40" s="74"/>
      <c r="K40" s="76"/>
      <c r="L40" s="84"/>
      <c r="M40" s="82"/>
      <c r="N40" s="76"/>
      <c r="O40" s="75"/>
      <c r="P40" s="50"/>
      <c r="Q40" s="78"/>
      <c r="R40" s="215"/>
      <c r="S40" s="78"/>
      <c r="T40" s="78"/>
      <c r="U40" s="79"/>
      <c r="V40" s="80"/>
      <c r="W40" s="81"/>
      <c r="X40" s="84"/>
      <c r="Y40" s="50"/>
      <c r="Z40" s="74"/>
      <c r="AA40" s="74"/>
      <c r="AB40" s="74"/>
      <c r="AC40" s="78"/>
      <c r="AD40" s="78"/>
    </row>
    <row r="41" spans="1:30" s="91" customFormat="1" ht="21.75" customHeight="1">
      <c r="A41" s="124"/>
      <c r="F41" s="178" t="s">
        <v>171</v>
      </c>
      <c r="G41" s="379"/>
      <c r="H41" s="94">
        <f>COUNTIF(H12:H35,"&lt;5")</f>
        <v>0</v>
      </c>
      <c r="I41" s="94">
        <f>COUNTIF(I12:I35,"&lt;5")</f>
        <v>0</v>
      </c>
      <c r="J41" s="94">
        <f aca="true" t="shared" si="2" ref="J41:O41">COUNTIF(J12:J36,"&lt;5")</f>
        <v>2</v>
      </c>
      <c r="K41" s="94" t="e">
        <f>COUNTIF(#REF!,"&lt;5")</f>
        <v>#REF!</v>
      </c>
      <c r="L41" s="94">
        <f t="shared" si="2"/>
        <v>0</v>
      </c>
      <c r="M41" s="94">
        <f t="shared" si="2"/>
        <v>0</v>
      </c>
      <c r="N41" s="94">
        <f>COUNTIF(N12:N35,"&lt;5")</f>
        <v>1</v>
      </c>
      <c r="O41" s="94">
        <f t="shared" si="2"/>
        <v>1</v>
      </c>
      <c r="P41" s="139"/>
      <c r="Q41" s="94">
        <f>COUNTIF(Q12:Q36,"&lt;5")</f>
        <v>7</v>
      </c>
      <c r="R41" s="94">
        <f>COUNTIF(R12:R36,"&lt;5")</f>
        <v>6</v>
      </c>
      <c r="S41" s="94">
        <f>COUNTIF(S12:S36,"&lt;5")</f>
        <v>6</v>
      </c>
      <c r="T41" s="94">
        <f aca="true" t="shared" si="3" ref="T41:AB41">COUNTIF(T12:T35,"&lt;5")</f>
        <v>11</v>
      </c>
      <c r="U41" s="94">
        <f t="shared" si="3"/>
        <v>8</v>
      </c>
      <c r="V41" s="94">
        <f t="shared" si="3"/>
        <v>6</v>
      </c>
      <c r="W41" s="94">
        <f t="shared" si="3"/>
        <v>6</v>
      </c>
      <c r="X41" s="94">
        <f>COUNTIF(X12:X35,"&lt;5")</f>
        <v>6</v>
      </c>
      <c r="Y41" s="94">
        <f t="shared" si="3"/>
        <v>0</v>
      </c>
      <c r="Z41" s="94">
        <f t="shared" si="3"/>
        <v>0</v>
      </c>
      <c r="AA41" s="94"/>
      <c r="AB41" s="94">
        <f t="shared" si="3"/>
        <v>6</v>
      </c>
      <c r="AC41" s="94"/>
      <c r="AD41" s="90"/>
    </row>
    <row r="42" spans="1:30" s="91" customFormat="1" ht="20.25" customHeight="1">
      <c r="A42" s="124"/>
      <c r="B42" s="92"/>
      <c r="C42" s="403" t="s">
        <v>73</v>
      </c>
      <c r="D42" s="403"/>
      <c r="E42" s="93"/>
      <c r="F42" s="179" t="s">
        <v>172</v>
      </c>
      <c r="G42" s="159"/>
      <c r="H42" s="94">
        <f>COUNTIF(H12:H35,"HL")</f>
        <v>1</v>
      </c>
      <c r="I42" s="94">
        <f>COUNTIF(I13:I35,"HL")</f>
        <v>2</v>
      </c>
      <c r="J42" s="94">
        <f>COUNTIF(J12:J35,"HL")</f>
        <v>2</v>
      </c>
      <c r="K42" s="94">
        <f>COUNTIF(U12:U35,"HL")</f>
        <v>0</v>
      </c>
      <c r="L42" s="94">
        <f>COUNTIF(L12:L35,"HL")</f>
        <v>5</v>
      </c>
      <c r="M42" s="94">
        <f>COUNTIF(M12:M35,"HL")</f>
        <v>1</v>
      </c>
      <c r="N42" s="94">
        <f>COUNTIF(N12:N35,"HL")</f>
        <v>0</v>
      </c>
      <c r="O42" s="94">
        <f>COUNTIF(T12:T35,"HL")</f>
        <v>0</v>
      </c>
      <c r="P42" s="94"/>
      <c r="Q42" s="94">
        <f>COUNTIF(Q12:Q35,"HL")</f>
        <v>0</v>
      </c>
      <c r="R42" s="94">
        <f>COUNTIF(R12:R35,"HL")</f>
        <v>0</v>
      </c>
      <c r="S42" s="94">
        <f>COUNTIF(S12:S35,"HL")</f>
        <v>0</v>
      </c>
      <c r="T42" s="94">
        <f>COUNTIF(W12:W35,"HL")</f>
        <v>0</v>
      </c>
      <c r="U42" s="94">
        <f aca="true" t="shared" si="4" ref="U42:AB42">COUNTIF(U12:U35,"HL")</f>
        <v>0</v>
      </c>
      <c r="V42" s="94">
        <f t="shared" si="4"/>
        <v>0</v>
      </c>
      <c r="W42" s="94">
        <f t="shared" si="4"/>
        <v>0</v>
      </c>
      <c r="X42" s="94">
        <f>COUNTIF(X12:X35,"HL")</f>
        <v>0</v>
      </c>
      <c r="Y42" s="94">
        <f t="shared" si="4"/>
        <v>0</v>
      </c>
      <c r="Z42" s="94">
        <f t="shared" si="4"/>
        <v>0</v>
      </c>
      <c r="AA42" s="94"/>
      <c r="AB42" s="94">
        <f t="shared" si="4"/>
        <v>0</v>
      </c>
      <c r="AC42" s="94"/>
      <c r="AD42" s="90"/>
    </row>
    <row r="43" spans="1:21" s="6" customFormat="1" ht="16.5">
      <c r="A43" s="121"/>
      <c r="B43" s="3" t="s">
        <v>36</v>
      </c>
      <c r="C43" s="17" t="s">
        <v>59</v>
      </c>
      <c r="D43" s="404"/>
      <c r="E43" s="404"/>
      <c r="F43" s="404"/>
      <c r="G43" s="404"/>
      <c r="H43" s="95"/>
      <c r="I43" s="87"/>
      <c r="J43" s="5"/>
      <c r="K43" s="5"/>
      <c r="L43" s="5"/>
      <c r="M43" s="5"/>
      <c r="N43" s="5"/>
      <c r="O43" s="87"/>
      <c r="P43" s="5"/>
      <c r="Q43" s="5"/>
      <c r="R43" s="5"/>
      <c r="S43" s="5"/>
      <c r="T43" s="5"/>
      <c r="U43" s="5"/>
    </row>
    <row r="44" spans="1:21" s="6" customFormat="1" ht="16.5">
      <c r="A44" s="121"/>
      <c r="B44" s="6" t="s">
        <v>37</v>
      </c>
      <c r="C44" s="6" t="s">
        <v>38</v>
      </c>
      <c r="D44" s="62"/>
      <c r="E44" s="5"/>
      <c r="F44" s="5"/>
      <c r="G44" s="5"/>
      <c r="H44" s="5"/>
      <c r="I44" s="87"/>
      <c r="J44" s="5"/>
      <c r="K44" s="5"/>
      <c r="L44" s="5"/>
      <c r="M44" s="5"/>
      <c r="N44" s="5"/>
      <c r="O44" s="87"/>
      <c r="P44" s="5"/>
      <c r="Q44" s="5"/>
      <c r="R44" s="5"/>
      <c r="S44" s="5"/>
      <c r="T44" s="5"/>
      <c r="U44" s="5"/>
    </row>
    <row r="45" spans="1:21" s="6" customFormat="1" ht="16.5">
      <c r="A45" s="121"/>
      <c r="B45" s="6" t="s">
        <v>39</v>
      </c>
      <c r="C45" s="6" t="s">
        <v>40</v>
      </c>
      <c r="D45" s="62"/>
      <c r="E45" s="5"/>
      <c r="F45" s="5"/>
      <c r="G45" s="5"/>
      <c r="H45" s="5"/>
      <c r="I45" s="87"/>
      <c r="J45" s="5"/>
      <c r="K45" s="5"/>
      <c r="L45" s="5"/>
      <c r="M45" s="5"/>
      <c r="N45" s="5"/>
      <c r="O45" s="87"/>
      <c r="P45" s="5"/>
      <c r="Q45" s="5"/>
      <c r="R45" s="5"/>
      <c r="S45" s="5"/>
      <c r="T45" s="5"/>
      <c r="U45" s="5"/>
    </row>
    <row r="46" spans="1:21" s="6" customFormat="1" ht="16.5">
      <c r="A46" s="121"/>
      <c r="B46" s="6" t="s">
        <v>61</v>
      </c>
      <c r="C46" s="6" t="s">
        <v>60</v>
      </c>
      <c r="D46" s="62"/>
      <c r="E46" s="5"/>
      <c r="F46" s="5"/>
      <c r="G46" s="5"/>
      <c r="H46" s="5"/>
      <c r="I46" s="87"/>
      <c r="J46" s="5"/>
      <c r="K46" s="5"/>
      <c r="L46" s="5"/>
      <c r="M46" s="5"/>
      <c r="N46" s="5"/>
      <c r="O46" s="87"/>
      <c r="P46" s="5"/>
      <c r="Q46" s="5"/>
      <c r="R46" s="5"/>
      <c r="S46" s="5"/>
      <c r="T46" s="5"/>
      <c r="U46" s="5"/>
    </row>
    <row r="47" spans="1:21" s="6" customFormat="1" ht="16.5">
      <c r="A47" s="121"/>
      <c r="B47" s="6" t="s">
        <v>72</v>
      </c>
      <c r="C47" s="6" t="s">
        <v>71</v>
      </c>
      <c r="D47" s="62"/>
      <c r="E47" s="5"/>
      <c r="F47" s="5"/>
      <c r="G47" s="5"/>
      <c r="H47" s="5"/>
      <c r="I47" s="87"/>
      <c r="J47" s="5"/>
      <c r="K47" s="5"/>
      <c r="L47" s="5"/>
      <c r="M47" s="5"/>
      <c r="N47" s="5"/>
      <c r="O47" s="87"/>
      <c r="P47" s="5"/>
      <c r="Q47" s="5"/>
      <c r="R47" s="5"/>
      <c r="S47" s="5"/>
      <c r="T47" s="5"/>
      <c r="U47" s="5"/>
    </row>
    <row r="48" spans="1:21" s="6" customFormat="1" ht="49.5" customHeight="1">
      <c r="A48" s="122"/>
      <c r="B48" s="116">
        <v>20</v>
      </c>
      <c r="D48" s="62"/>
      <c r="E48" s="5"/>
      <c r="F48" s="5"/>
      <c r="G48" s="5"/>
      <c r="H48" s="5"/>
      <c r="I48" s="383"/>
      <c r="J48" s="383"/>
      <c r="K48" s="383"/>
      <c r="L48" s="383"/>
      <c r="M48" s="383"/>
      <c r="N48" s="383"/>
      <c r="O48" s="383"/>
      <c r="P48" s="383"/>
      <c r="Q48" s="110"/>
      <c r="R48" s="110"/>
      <c r="S48" s="110"/>
      <c r="T48" s="5"/>
      <c r="U48" s="5"/>
    </row>
    <row r="49" spans="4:15" s="6" customFormat="1" ht="16.5">
      <c r="D49" s="62"/>
      <c r="I49" s="118"/>
      <c r="O49" s="118"/>
    </row>
    <row r="50" spans="4:15" s="6" customFormat="1" ht="16.5">
      <c r="D50" s="62"/>
      <c r="I50" s="118"/>
      <c r="O50" s="118"/>
    </row>
    <row r="51" spans="4:15" s="6" customFormat="1" ht="16.5">
      <c r="D51" s="62"/>
      <c r="I51" s="118"/>
      <c r="O51" s="118"/>
    </row>
    <row r="52" spans="4:15" s="6" customFormat="1" ht="16.5">
      <c r="D52" s="62"/>
      <c r="I52" s="118"/>
      <c r="O52" s="118"/>
    </row>
    <row r="53" spans="4:15" s="6" customFormat="1" ht="16.5">
      <c r="D53" s="62"/>
      <c r="I53" s="118"/>
      <c r="O53" s="118"/>
    </row>
    <row r="54" spans="4:15" s="6" customFormat="1" ht="16.5">
      <c r="D54" s="62"/>
      <c r="I54" s="118"/>
      <c r="O54" s="118"/>
    </row>
    <row r="55" spans="4:15" s="6" customFormat="1" ht="16.5">
      <c r="D55" s="62"/>
      <c r="I55" s="118"/>
      <c r="O55" s="118"/>
    </row>
    <row r="56" spans="4:15" s="6" customFormat="1" ht="16.5">
      <c r="D56" s="62"/>
      <c r="I56" s="118"/>
      <c r="O56" s="118"/>
    </row>
    <row r="57" spans="4:15" s="6" customFormat="1" ht="16.5">
      <c r="D57" s="62"/>
      <c r="I57" s="118"/>
      <c r="O57" s="118"/>
    </row>
    <row r="58" spans="4:15" s="6" customFormat="1" ht="16.5">
      <c r="D58" s="62"/>
      <c r="I58" s="118"/>
      <c r="O58" s="118"/>
    </row>
    <row r="59" spans="4:15" s="6" customFormat="1" ht="16.5">
      <c r="D59" s="62"/>
      <c r="I59" s="118"/>
      <c r="O59" s="118"/>
    </row>
    <row r="60" spans="4:15" s="6" customFormat="1" ht="16.5">
      <c r="D60" s="62"/>
      <c r="I60" s="118"/>
      <c r="O60" s="118"/>
    </row>
    <row r="61" spans="4:15" s="6" customFormat="1" ht="16.5">
      <c r="D61" s="62"/>
      <c r="I61" s="118"/>
      <c r="O61" s="118"/>
    </row>
    <row r="62" spans="4:15" s="6" customFormat="1" ht="16.5">
      <c r="D62" s="62"/>
      <c r="I62" s="118"/>
      <c r="O62" s="118"/>
    </row>
    <row r="63" spans="4:15" s="6" customFormat="1" ht="16.5">
      <c r="D63" s="62"/>
      <c r="I63" s="118"/>
      <c r="O63" s="118"/>
    </row>
    <row r="64" spans="4:15" s="6" customFormat="1" ht="16.5">
      <c r="D64" s="62"/>
      <c r="I64" s="118"/>
      <c r="O64" s="118"/>
    </row>
    <row r="65" spans="4:15" s="6" customFormat="1" ht="16.5">
      <c r="D65" s="62"/>
      <c r="I65" s="118"/>
      <c r="O65" s="118"/>
    </row>
    <row r="66" spans="4:15" s="6" customFormat="1" ht="16.5">
      <c r="D66" s="62"/>
      <c r="I66" s="118"/>
      <c r="O66" s="118"/>
    </row>
    <row r="67" spans="4:15" s="6" customFormat="1" ht="16.5">
      <c r="D67" s="62"/>
      <c r="I67" s="118"/>
      <c r="O67" s="118"/>
    </row>
    <row r="68" spans="4:15" s="6" customFormat="1" ht="16.5">
      <c r="D68" s="62"/>
      <c r="I68" s="118"/>
      <c r="O68" s="118"/>
    </row>
    <row r="69" spans="4:15" s="6" customFormat="1" ht="16.5">
      <c r="D69" s="62"/>
      <c r="I69" s="118"/>
      <c r="O69" s="118"/>
    </row>
    <row r="70" spans="4:15" s="6" customFormat="1" ht="16.5">
      <c r="D70" s="62"/>
      <c r="I70" s="118"/>
      <c r="O70" s="118"/>
    </row>
    <row r="71" spans="4:15" s="6" customFormat="1" ht="16.5">
      <c r="D71" s="62"/>
      <c r="I71" s="118"/>
      <c r="O71" s="118"/>
    </row>
    <row r="72" spans="4:15" s="6" customFormat="1" ht="16.5">
      <c r="D72" s="62"/>
      <c r="I72" s="118"/>
      <c r="O72" s="118"/>
    </row>
    <row r="73" spans="4:15" s="6" customFormat="1" ht="16.5">
      <c r="D73" s="62"/>
      <c r="I73" s="118"/>
      <c r="O73" s="118"/>
    </row>
    <row r="74" spans="4:15" s="6" customFormat="1" ht="16.5">
      <c r="D74" s="62"/>
      <c r="I74" s="118"/>
      <c r="O74" s="118"/>
    </row>
    <row r="75" spans="4:15" s="6" customFormat="1" ht="16.5">
      <c r="D75" s="62"/>
      <c r="I75" s="118"/>
      <c r="O75" s="118"/>
    </row>
    <row r="76" spans="4:15" s="6" customFormat="1" ht="16.5">
      <c r="D76" s="62"/>
      <c r="I76" s="118"/>
      <c r="O76" s="118"/>
    </row>
    <row r="77" spans="4:15" s="6" customFormat="1" ht="16.5">
      <c r="D77" s="62"/>
      <c r="I77" s="118"/>
      <c r="O77" s="118"/>
    </row>
    <row r="78" spans="4:15" s="6" customFormat="1" ht="16.5">
      <c r="D78" s="62"/>
      <c r="I78" s="118"/>
      <c r="O78" s="118"/>
    </row>
    <row r="79" spans="4:15" s="6" customFormat="1" ht="16.5">
      <c r="D79" s="62"/>
      <c r="I79" s="118"/>
      <c r="O79" s="118"/>
    </row>
    <row r="80" spans="4:15" s="6" customFormat="1" ht="16.5">
      <c r="D80" s="62"/>
      <c r="I80" s="118"/>
      <c r="O80" s="118"/>
    </row>
    <row r="81" spans="4:15" s="6" customFormat="1" ht="16.5">
      <c r="D81" s="62"/>
      <c r="I81" s="118"/>
      <c r="O81" s="118"/>
    </row>
    <row r="82" spans="4:15" s="6" customFormat="1" ht="16.5">
      <c r="D82" s="62"/>
      <c r="I82" s="118"/>
      <c r="O82" s="118"/>
    </row>
    <row r="83" spans="4:15" s="6" customFormat="1" ht="16.5">
      <c r="D83" s="62"/>
      <c r="I83" s="118"/>
      <c r="O83" s="118"/>
    </row>
    <row r="84" spans="4:15" s="6" customFormat="1" ht="16.5">
      <c r="D84" s="62"/>
      <c r="I84" s="118"/>
      <c r="O84" s="118"/>
    </row>
    <row r="85" spans="4:15" s="6" customFormat="1" ht="16.5">
      <c r="D85" s="62"/>
      <c r="I85" s="118"/>
      <c r="O85" s="118"/>
    </row>
    <row r="86" spans="4:15" s="6" customFormat="1" ht="16.5">
      <c r="D86" s="62"/>
      <c r="I86" s="118"/>
      <c r="O86" s="118"/>
    </row>
    <row r="87" spans="4:15" s="6" customFormat="1" ht="16.5">
      <c r="D87" s="62"/>
      <c r="I87" s="118"/>
      <c r="O87" s="118"/>
    </row>
    <row r="88" spans="4:15" s="6" customFormat="1" ht="16.5">
      <c r="D88" s="62"/>
      <c r="I88" s="118"/>
      <c r="O88" s="118"/>
    </row>
    <row r="89" spans="4:15" s="6" customFormat="1" ht="16.5">
      <c r="D89" s="62"/>
      <c r="I89" s="118"/>
      <c r="O89" s="118"/>
    </row>
    <row r="90" spans="4:15" s="6" customFormat="1" ht="16.5">
      <c r="D90" s="62"/>
      <c r="I90" s="118"/>
      <c r="O90" s="118"/>
    </row>
    <row r="91" spans="4:15" s="6" customFormat="1" ht="16.5">
      <c r="D91" s="62"/>
      <c r="I91" s="118"/>
      <c r="O91" s="118"/>
    </row>
    <row r="92" spans="4:15" s="6" customFormat="1" ht="16.5">
      <c r="D92" s="62"/>
      <c r="I92" s="118"/>
      <c r="O92" s="118"/>
    </row>
    <row r="93" spans="4:15" s="6" customFormat="1" ht="16.5">
      <c r="D93" s="62"/>
      <c r="I93" s="118"/>
      <c r="O93" s="118"/>
    </row>
    <row r="94" spans="4:15" s="6" customFormat="1" ht="16.5">
      <c r="D94" s="62"/>
      <c r="I94" s="118"/>
      <c r="O94" s="118"/>
    </row>
    <row r="95" spans="4:15" s="6" customFormat="1" ht="16.5">
      <c r="D95" s="62"/>
      <c r="I95" s="118"/>
      <c r="O95" s="118"/>
    </row>
    <row r="96" spans="4:15" s="6" customFormat="1" ht="16.5">
      <c r="D96" s="62"/>
      <c r="I96" s="118"/>
      <c r="O96" s="118"/>
    </row>
    <row r="97" spans="4:15" s="6" customFormat="1" ht="16.5">
      <c r="D97" s="62"/>
      <c r="I97" s="118"/>
      <c r="O97" s="118"/>
    </row>
    <row r="98" spans="4:15" s="6" customFormat="1" ht="16.5">
      <c r="D98" s="62"/>
      <c r="I98" s="118"/>
      <c r="O98" s="118"/>
    </row>
    <row r="99" spans="4:15" s="6" customFormat="1" ht="16.5">
      <c r="D99" s="62"/>
      <c r="I99" s="118"/>
      <c r="O99" s="118"/>
    </row>
    <row r="100" spans="4:15" s="6" customFormat="1" ht="16.5">
      <c r="D100" s="62"/>
      <c r="I100" s="118"/>
      <c r="O100" s="118"/>
    </row>
    <row r="101" spans="4:15" s="6" customFormat="1" ht="16.5">
      <c r="D101" s="62"/>
      <c r="I101" s="118"/>
      <c r="O101" s="118"/>
    </row>
    <row r="102" spans="4:15" s="6" customFormat="1" ht="16.5">
      <c r="D102" s="62"/>
      <c r="I102" s="118"/>
      <c r="O102" s="118"/>
    </row>
    <row r="103" spans="4:15" s="6" customFormat="1" ht="16.5">
      <c r="D103" s="62"/>
      <c r="I103" s="118"/>
      <c r="O103" s="118"/>
    </row>
    <row r="104" spans="4:15" s="6" customFormat="1" ht="16.5">
      <c r="D104" s="62"/>
      <c r="I104" s="118"/>
      <c r="O104" s="118"/>
    </row>
    <row r="105" spans="4:15" s="6" customFormat="1" ht="16.5">
      <c r="D105" s="62"/>
      <c r="I105" s="118"/>
      <c r="O105" s="118"/>
    </row>
    <row r="106" spans="4:15" s="6" customFormat="1" ht="16.5">
      <c r="D106" s="62"/>
      <c r="I106" s="118"/>
      <c r="O106" s="118"/>
    </row>
    <row r="107" spans="4:15" s="6" customFormat="1" ht="16.5">
      <c r="D107" s="62"/>
      <c r="I107" s="118"/>
      <c r="O107" s="118"/>
    </row>
    <row r="108" spans="4:15" s="6" customFormat="1" ht="16.5">
      <c r="D108" s="62"/>
      <c r="I108" s="118"/>
      <c r="O108" s="118"/>
    </row>
    <row r="109" spans="4:15" s="6" customFormat="1" ht="16.5">
      <c r="D109" s="62"/>
      <c r="I109" s="118"/>
      <c r="O109" s="118"/>
    </row>
    <row r="110" spans="4:15" s="6" customFormat="1" ht="16.5">
      <c r="D110" s="62"/>
      <c r="I110" s="118"/>
      <c r="O110" s="118"/>
    </row>
    <row r="111" spans="4:15" s="6" customFormat="1" ht="16.5">
      <c r="D111" s="62"/>
      <c r="I111" s="118"/>
      <c r="O111" s="118"/>
    </row>
    <row r="112" spans="4:15" s="6" customFormat="1" ht="16.5">
      <c r="D112" s="62"/>
      <c r="I112" s="118"/>
      <c r="O112" s="118"/>
    </row>
    <row r="113" spans="4:15" s="6" customFormat="1" ht="16.5">
      <c r="D113" s="62"/>
      <c r="I113" s="118"/>
      <c r="O113" s="118"/>
    </row>
    <row r="114" spans="4:15" s="6" customFormat="1" ht="16.5">
      <c r="D114" s="62"/>
      <c r="I114" s="118"/>
      <c r="O114" s="118"/>
    </row>
    <row r="115" spans="4:15" s="6" customFormat="1" ht="16.5">
      <c r="D115" s="62"/>
      <c r="I115" s="118"/>
      <c r="O115" s="118"/>
    </row>
    <row r="116" spans="4:15" s="6" customFormat="1" ht="16.5">
      <c r="D116" s="62"/>
      <c r="I116" s="118"/>
      <c r="O116" s="118"/>
    </row>
    <row r="117" spans="4:15" s="6" customFormat="1" ht="16.5">
      <c r="D117" s="62"/>
      <c r="I117" s="118"/>
      <c r="O117" s="118"/>
    </row>
    <row r="118" spans="4:15" s="6" customFormat="1" ht="16.5">
      <c r="D118" s="62"/>
      <c r="I118" s="118"/>
      <c r="O118" s="118"/>
    </row>
    <row r="119" spans="4:15" s="6" customFormat="1" ht="16.5">
      <c r="D119" s="62"/>
      <c r="I119" s="118"/>
      <c r="O119" s="118"/>
    </row>
    <row r="120" spans="4:15" s="6" customFormat="1" ht="16.5">
      <c r="D120" s="62"/>
      <c r="I120" s="118"/>
      <c r="O120" s="118"/>
    </row>
    <row r="121" spans="4:15" s="6" customFormat="1" ht="16.5">
      <c r="D121" s="62"/>
      <c r="I121" s="118"/>
      <c r="O121" s="118"/>
    </row>
    <row r="122" spans="4:15" s="6" customFormat="1" ht="16.5">
      <c r="D122" s="62"/>
      <c r="I122" s="118"/>
      <c r="O122" s="118"/>
    </row>
    <row r="123" spans="4:15" s="6" customFormat="1" ht="16.5">
      <c r="D123" s="62"/>
      <c r="I123" s="118"/>
      <c r="O123" s="118"/>
    </row>
    <row r="124" spans="4:15" s="6" customFormat="1" ht="16.5">
      <c r="D124" s="62"/>
      <c r="I124" s="118"/>
      <c r="O124" s="118"/>
    </row>
    <row r="125" spans="4:15" s="6" customFormat="1" ht="16.5">
      <c r="D125" s="62"/>
      <c r="I125" s="118"/>
      <c r="O125" s="118"/>
    </row>
    <row r="126" spans="4:15" s="6" customFormat="1" ht="16.5">
      <c r="D126" s="62"/>
      <c r="I126" s="118"/>
      <c r="O126" s="118"/>
    </row>
    <row r="127" spans="4:15" s="6" customFormat="1" ht="16.5">
      <c r="D127" s="62"/>
      <c r="I127" s="118"/>
      <c r="O127" s="118"/>
    </row>
    <row r="128" spans="4:15" s="6" customFormat="1" ht="16.5">
      <c r="D128" s="62"/>
      <c r="I128" s="118"/>
      <c r="O128" s="118"/>
    </row>
    <row r="129" spans="4:15" s="6" customFormat="1" ht="16.5">
      <c r="D129" s="62"/>
      <c r="I129" s="118"/>
      <c r="O129" s="118"/>
    </row>
    <row r="130" spans="4:15" s="6" customFormat="1" ht="16.5">
      <c r="D130" s="62"/>
      <c r="I130" s="118"/>
      <c r="O130" s="118"/>
    </row>
    <row r="131" spans="4:15" s="6" customFormat="1" ht="16.5">
      <c r="D131" s="62"/>
      <c r="I131" s="118"/>
      <c r="O131" s="118"/>
    </row>
    <row r="132" spans="4:15" s="6" customFormat="1" ht="16.5">
      <c r="D132" s="62"/>
      <c r="I132" s="118"/>
      <c r="O132" s="118"/>
    </row>
    <row r="133" spans="4:15" s="6" customFormat="1" ht="16.5">
      <c r="D133" s="62"/>
      <c r="I133" s="118"/>
      <c r="O133" s="118"/>
    </row>
    <row r="134" spans="4:15" s="6" customFormat="1" ht="16.5">
      <c r="D134" s="62"/>
      <c r="I134" s="118"/>
      <c r="O134" s="118"/>
    </row>
    <row r="135" spans="4:15" s="6" customFormat="1" ht="16.5">
      <c r="D135" s="62"/>
      <c r="I135" s="118"/>
      <c r="O135" s="118"/>
    </row>
  </sheetData>
  <sheetProtection/>
  <mergeCells count="22">
    <mergeCell ref="C42:D42"/>
    <mergeCell ref="AD8:AE8"/>
    <mergeCell ref="D43:G43"/>
    <mergeCell ref="AG8:AL8"/>
    <mergeCell ref="I8:M8"/>
    <mergeCell ref="P8:P10"/>
    <mergeCell ref="A1:E1"/>
    <mergeCell ref="I1:AL1"/>
    <mergeCell ref="A2:E2"/>
    <mergeCell ref="I2:AL2"/>
    <mergeCell ref="A3:E3"/>
    <mergeCell ref="A5:AL5"/>
    <mergeCell ref="I48:P48"/>
    <mergeCell ref="A6:AL6"/>
    <mergeCell ref="A8:A11"/>
    <mergeCell ref="B8:C11"/>
    <mergeCell ref="D8:D11"/>
    <mergeCell ref="AF8:AF10"/>
    <mergeCell ref="F9:F11"/>
    <mergeCell ref="Y8:Y10"/>
    <mergeCell ref="E8:E11"/>
    <mergeCell ref="T8:W8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SheetLayoutView="100" zoomScalePageLayoutView="0" workbookViewId="0" topLeftCell="A16">
      <selection activeCell="E8" sqref="E1:O16384"/>
    </sheetView>
  </sheetViews>
  <sheetFormatPr defaultColWidth="9.33203125" defaultRowHeight="12.75"/>
  <cols>
    <col min="1" max="1" width="7.16015625" style="9" customWidth="1"/>
    <col min="2" max="2" width="19.66015625" style="9" customWidth="1"/>
    <col min="3" max="3" width="9.66015625" style="9" customWidth="1"/>
    <col min="4" max="4" width="16.5" style="9" customWidth="1"/>
    <col min="5" max="5" width="7.16015625" style="9" hidden="1" customWidth="1"/>
    <col min="6" max="8" width="7.16015625" style="109" hidden="1" customWidth="1"/>
    <col min="9" max="11" width="7.16015625" style="9" hidden="1" customWidth="1"/>
    <col min="12" max="13" width="7.16015625" style="18" hidden="1" customWidth="1"/>
    <col min="14" max="15" width="7.16015625" style="9" hidden="1" customWidth="1"/>
    <col min="16" max="16" width="7.16015625" style="9" customWidth="1"/>
    <col min="17" max="19" width="7.16015625" style="60" customWidth="1"/>
    <col min="20" max="20" width="7.16015625" style="9" customWidth="1"/>
    <col min="21" max="25" width="10" style="9" customWidth="1"/>
    <col min="26" max="26" width="10.5" style="9" customWidth="1"/>
    <col min="27" max="27" width="9.16015625" style="9" bestFit="1" customWidth="1"/>
    <col min="28" max="29" width="9.33203125" style="9" customWidth="1"/>
    <col min="30" max="32" width="0" style="9" hidden="1" customWidth="1"/>
    <col min="33" max="16384" width="9.33203125" style="9" customWidth="1"/>
  </cols>
  <sheetData>
    <row r="1" spans="1:38" ht="16.5">
      <c r="A1" s="420" t="s">
        <v>58</v>
      </c>
      <c r="B1" s="420"/>
      <c r="C1" s="420"/>
      <c r="D1" s="420"/>
      <c r="E1" s="402" t="s">
        <v>7</v>
      </c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55"/>
      <c r="S1" s="55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7"/>
      <c r="AJ1" s="7"/>
      <c r="AK1" s="7"/>
      <c r="AL1" s="7"/>
    </row>
    <row r="2" spans="1:38" ht="16.5">
      <c r="A2" s="424" t="s">
        <v>8</v>
      </c>
      <c r="B2" s="424"/>
      <c r="C2" s="424"/>
      <c r="D2" s="424"/>
      <c r="E2" s="402" t="s">
        <v>6</v>
      </c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56"/>
      <c r="S2" s="56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7"/>
      <c r="AJ2" s="7"/>
      <c r="AK2" s="7"/>
      <c r="AL2" s="7"/>
    </row>
    <row r="3" spans="5:38" ht="16.5">
      <c r="E3" s="10"/>
      <c r="F3" s="107"/>
      <c r="G3" s="107"/>
      <c r="H3" s="107"/>
      <c r="I3" s="10"/>
      <c r="J3" s="10"/>
      <c r="K3" s="12"/>
      <c r="L3" s="12"/>
      <c r="M3" s="12"/>
      <c r="N3" s="12"/>
      <c r="O3" s="12"/>
      <c r="P3" s="12"/>
      <c r="Q3" s="57"/>
      <c r="R3" s="57"/>
      <c r="S3" s="57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7"/>
      <c r="AJ3" s="7"/>
      <c r="AK3" s="7"/>
      <c r="AL3" s="7"/>
    </row>
    <row r="4" spans="1:38" ht="12.75">
      <c r="A4" s="13"/>
      <c r="B4" s="7"/>
      <c r="C4" s="7"/>
      <c r="D4" s="7"/>
      <c r="E4" s="7"/>
      <c r="F4" s="108"/>
      <c r="G4" s="108"/>
      <c r="H4" s="108"/>
      <c r="I4" s="7"/>
      <c r="J4" s="7"/>
      <c r="K4" s="7"/>
      <c r="L4" s="7"/>
      <c r="M4" s="7"/>
      <c r="N4" s="7"/>
      <c r="O4" s="7"/>
      <c r="P4" s="7"/>
      <c r="Q4" s="57"/>
      <c r="R4" s="57"/>
      <c r="S4" s="5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0.25">
      <c r="A5" s="421" t="s">
        <v>254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</row>
    <row r="6" spans="1:38" ht="12.75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14"/>
      <c r="AJ6" s="14"/>
      <c r="AK6" s="14"/>
      <c r="AL6" s="14"/>
    </row>
    <row r="7" spans="1:39" s="2" customFormat="1" ht="25.5" customHeight="1">
      <c r="A7" s="408" t="s">
        <v>1</v>
      </c>
      <c r="B7" s="426" t="s">
        <v>10</v>
      </c>
      <c r="C7" s="427"/>
      <c r="D7" s="408" t="s">
        <v>5</v>
      </c>
      <c r="E7" s="405"/>
      <c r="F7" s="405"/>
      <c r="G7" s="405"/>
      <c r="H7" s="405"/>
      <c r="I7" s="405"/>
      <c r="J7" s="405"/>
      <c r="K7" s="405"/>
      <c r="L7" s="405"/>
      <c r="M7" s="405"/>
      <c r="N7" s="410" t="s">
        <v>42</v>
      </c>
      <c r="O7" s="235"/>
      <c r="P7" s="417" t="s">
        <v>43</v>
      </c>
      <c r="Q7" s="418"/>
      <c r="R7" s="418"/>
      <c r="S7" s="418"/>
      <c r="T7" s="418"/>
      <c r="U7" s="418"/>
      <c r="V7" s="418"/>
      <c r="W7" s="418"/>
      <c r="X7" s="418"/>
      <c r="Y7" s="419"/>
      <c r="Z7" s="413" t="s">
        <v>66</v>
      </c>
      <c r="AA7" s="415" t="s">
        <v>44</v>
      </c>
      <c r="AB7" s="416"/>
      <c r="AC7" s="416"/>
      <c r="AD7" s="416"/>
      <c r="AE7" s="416"/>
      <c r="AF7" s="416"/>
      <c r="AG7" s="412"/>
      <c r="AH7" s="412"/>
      <c r="AI7" s="412"/>
      <c r="AJ7" s="412"/>
      <c r="AK7" s="412"/>
      <c r="AL7" s="408" t="s">
        <v>45</v>
      </c>
      <c r="AM7" s="406" t="s">
        <v>2</v>
      </c>
    </row>
    <row r="8" spans="1:39" s="2" customFormat="1" ht="99" customHeight="1">
      <c r="A8" s="423"/>
      <c r="B8" s="428"/>
      <c r="C8" s="429"/>
      <c r="D8" s="423"/>
      <c r="E8" s="20" t="s">
        <v>15</v>
      </c>
      <c r="F8" s="45" t="s">
        <v>46</v>
      </c>
      <c r="G8" s="45" t="s">
        <v>74</v>
      </c>
      <c r="H8" s="45" t="s">
        <v>47</v>
      </c>
      <c r="I8" s="125" t="s">
        <v>20</v>
      </c>
      <c r="J8" s="20" t="s">
        <v>75</v>
      </c>
      <c r="K8" s="19" t="s">
        <v>19</v>
      </c>
      <c r="L8" s="45" t="s">
        <v>16</v>
      </c>
      <c r="M8" s="45" t="s">
        <v>77</v>
      </c>
      <c r="N8" s="411"/>
      <c r="O8" s="236" t="s">
        <v>14</v>
      </c>
      <c r="P8" s="45" t="s">
        <v>17</v>
      </c>
      <c r="Q8" s="45" t="s">
        <v>49</v>
      </c>
      <c r="R8" s="274" t="s">
        <v>177</v>
      </c>
      <c r="S8" s="274" t="s">
        <v>24</v>
      </c>
      <c r="T8" s="20" t="s">
        <v>51</v>
      </c>
      <c r="U8" s="280" t="s">
        <v>48</v>
      </c>
      <c r="V8" s="20" t="s">
        <v>179</v>
      </c>
      <c r="W8" s="24" t="s">
        <v>180</v>
      </c>
      <c r="X8" s="281" t="s">
        <v>52</v>
      </c>
      <c r="Y8" s="274" t="s">
        <v>54</v>
      </c>
      <c r="Z8" s="414"/>
      <c r="AA8" s="20" t="s">
        <v>178</v>
      </c>
      <c r="AB8" s="27" t="s">
        <v>53</v>
      </c>
      <c r="AC8" s="125" t="s">
        <v>50</v>
      </c>
      <c r="AD8" s="26"/>
      <c r="AE8" s="26"/>
      <c r="AF8" s="25"/>
      <c r="AG8" s="20" t="s">
        <v>64</v>
      </c>
      <c r="AH8" s="24"/>
      <c r="AI8" s="24" t="s">
        <v>55</v>
      </c>
      <c r="AJ8" s="24" t="s">
        <v>56</v>
      </c>
      <c r="AK8" s="24" t="s">
        <v>57</v>
      </c>
      <c r="AL8" s="409"/>
      <c r="AM8" s="407"/>
    </row>
    <row r="9" spans="1:39" s="2" customFormat="1" ht="23.25" customHeight="1">
      <c r="A9" s="423"/>
      <c r="B9" s="428"/>
      <c r="C9" s="429"/>
      <c r="D9" s="423"/>
      <c r="E9" s="104">
        <v>30</v>
      </c>
      <c r="F9" s="119">
        <v>90</v>
      </c>
      <c r="G9" s="101">
        <v>45</v>
      </c>
      <c r="H9" s="46">
        <v>30</v>
      </c>
      <c r="I9" s="126">
        <v>30</v>
      </c>
      <c r="J9" s="104">
        <v>30</v>
      </c>
      <c r="K9" s="28">
        <v>15</v>
      </c>
      <c r="L9" s="101">
        <v>45</v>
      </c>
      <c r="M9" s="46">
        <v>30</v>
      </c>
      <c r="N9" s="111"/>
      <c r="O9" s="104">
        <v>45</v>
      </c>
      <c r="P9" s="119">
        <v>30</v>
      </c>
      <c r="Q9" s="46">
        <v>30</v>
      </c>
      <c r="R9" s="275">
        <v>60</v>
      </c>
      <c r="S9" s="275">
        <v>90</v>
      </c>
      <c r="T9" s="104">
        <v>75</v>
      </c>
      <c r="U9" s="104">
        <v>45</v>
      </c>
      <c r="V9" s="277">
        <v>45</v>
      </c>
      <c r="W9" s="104">
        <v>30</v>
      </c>
      <c r="X9" s="277">
        <v>30</v>
      </c>
      <c r="Y9" s="275">
        <v>120</v>
      </c>
      <c r="Z9" s="104"/>
      <c r="AA9" s="277">
        <v>45</v>
      </c>
      <c r="AB9" s="104">
        <v>30</v>
      </c>
      <c r="AC9" s="126">
        <v>60</v>
      </c>
      <c r="AD9" s="26"/>
      <c r="AE9" s="26"/>
      <c r="AF9" s="104"/>
      <c r="AG9" s="104">
        <v>60</v>
      </c>
      <c r="AH9" s="105"/>
      <c r="AI9" s="29">
        <v>820</v>
      </c>
      <c r="AJ9" s="29">
        <v>30</v>
      </c>
      <c r="AK9" s="29">
        <v>400</v>
      </c>
      <c r="AL9" s="30"/>
      <c r="AM9" s="23"/>
    </row>
    <row r="10" spans="1:39" s="2" customFormat="1" ht="21.75" customHeight="1">
      <c r="A10" s="414"/>
      <c r="B10" s="430"/>
      <c r="C10" s="431"/>
      <c r="D10" s="414"/>
      <c r="E10" s="104">
        <v>2</v>
      </c>
      <c r="F10" s="119">
        <v>6</v>
      </c>
      <c r="G10" s="101">
        <v>3</v>
      </c>
      <c r="H10" s="46">
        <v>2</v>
      </c>
      <c r="I10" s="126">
        <v>2</v>
      </c>
      <c r="J10" s="104">
        <v>2</v>
      </c>
      <c r="K10" s="28">
        <v>1</v>
      </c>
      <c r="L10" s="101">
        <v>3</v>
      </c>
      <c r="M10" s="52">
        <v>2</v>
      </c>
      <c r="N10" s="104">
        <f>SUM(F10:M10)</f>
        <v>21</v>
      </c>
      <c r="O10" s="104">
        <v>3</v>
      </c>
      <c r="P10" s="119">
        <v>2</v>
      </c>
      <c r="Q10" s="52">
        <v>2</v>
      </c>
      <c r="R10" s="276">
        <v>4</v>
      </c>
      <c r="S10" s="276">
        <v>6</v>
      </c>
      <c r="T10" s="104">
        <v>5</v>
      </c>
      <c r="U10" s="103">
        <v>3</v>
      </c>
      <c r="V10" s="103">
        <v>2</v>
      </c>
      <c r="W10" s="104">
        <v>2</v>
      </c>
      <c r="X10" s="277">
        <v>2</v>
      </c>
      <c r="Y10" s="275">
        <v>3</v>
      </c>
      <c r="Z10" s="31">
        <f>SUM(P10:Y10)</f>
        <v>31</v>
      </c>
      <c r="AA10" s="103">
        <v>3</v>
      </c>
      <c r="AB10" s="104">
        <v>2</v>
      </c>
      <c r="AC10" s="127">
        <v>4</v>
      </c>
      <c r="AD10" s="26"/>
      <c r="AE10" s="26"/>
      <c r="AF10" s="104"/>
      <c r="AG10" s="104">
        <v>4</v>
      </c>
      <c r="AH10" s="105"/>
      <c r="AI10" s="29">
        <v>22</v>
      </c>
      <c r="AJ10" s="29">
        <v>2</v>
      </c>
      <c r="AK10" s="29">
        <v>11</v>
      </c>
      <c r="AL10" s="32">
        <v>11</v>
      </c>
      <c r="AM10" s="23">
        <v>12</v>
      </c>
    </row>
    <row r="11" spans="1:39" s="233" customFormat="1" ht="22.5" customHeight="1">
      <c r="A11" s="219">
        <v>1</v>
      </c>
      <c r="B11" s="220" t="s">
        <v>147</v>
      </c>
      <c r="C11" s="237" t="s">
        <v>148</v>
      </c>
      <c r="D11" s="238" t="s">
        <v>79</v>
      </c>
      <c r="E11" s="223">
        <v>8.7</v>
      </c>
      <c r="F11" s="239">
        <v>8</v>
      </c>
      <c r="G11" s="226">
        <v>6.4</v>
      </c>
      <c r="H11" s="226">
        <v>8.2</v>
      </c>
      <c r="I11" s="230">
        <v>3.5</v>
      </c>
      <c r="J11" s="226">
        <v>5.3</v>
      </c>
      <c r="K11" s="229">
        <v>5.7</v>
      </c>
      <c r="L11" s="226">
        <v>6.3</v>
      </c>
      <c r="M11" s="169">
        <v>6.6</v>
      </c>
      <c r="N11" s="50">
        <f>SUMPRODUCT($F$10:$M$10,F11:M11)/$N$10</f>
        <v>6.619047619047618</v>
      </c>
      <c r="O11" s="158">
        <v>6.6</v>
      </c>
      <c r="P11" s="226">
        <v>5.2</v>
      </c>
      <c r="Q11" s="169">
        <v>0</v>
      </c>
      <c r="R11" s="169">
        <v>0</v>
      </c>
      <c r="S11" s="169">
        <v>0</v>
      </c>
      <c r="T11" s="265">
        <v>0</v>
      </c>
      <c r="U11" s="278">
        <v>0</v>
      </c>
      <c r="V11" s="172">
        <v>0</v>
      </c>
      <c r="W11" s="169">
        <v>0</v>
      </c>
      <c r="X11" s="172">
        <v>0</v>
      </c>
      <c r="Y11" s="172">
        <v>0</v>
      </c>
      <c r="Z11" s="50">
        <f aca="true" t="shared" si="0" ref="Z11:Z23">SUMPRODUCT($P$10:$Y$10,P11:Y11)/$Z$10</f>
        <v>0.33548387096774196</v>
      </c>
      <c r="AA11" s="172">
        <v>0</v>
      </c>
      <c r="AB11" s="172">
        <v>0</v>
      </c>
      <c r="AC11" s="169">
        <v>0</v>
      </c>
      <c r="AD11" s="172"/>
      <c r="AE11" s="172"/>
      <c r="AF11" s="232"/>
      <c r="AG11" s="240">
        <v>0</v>
      </c>
      <c r="AH11" s="232"/>
      <c r="AI11" s="232"/>
      <c r="AJ11" s="232"/>
      <c r="AK11" s="232"/>
      <c r="AL11" s="232"/>
      <c r="AM11" s="232"/>
    </row>
    <row r="12" spans="1:39" s="233" customFormat="1" ht="22.5" customHeight="1">
      <c r="A12" s="219">
        <v>2</v>
      </c>
      <c r="B12" s="220" t="s">
        <v>149</v>
      </c>
      <c r="C12" s="221" t="s">
        <v>3</v>
      </c>
      <c r="D12" s="222" t="s">
        <v>80</v>
      </c>
      <c r="E12" s="223">
        <v>8.2</v>
      </c>
      <c r="F12" s="224">
        <v>8.3</v>
      </c>
      <c r="G12" s="226">
        <v>7.4</v>
      </c>
      <c r="H12" s="226">
        <v>8.2</v>
      </c>
      <c r="I12" s="226">
        <v>5.1</v>
      </c>
      <c r="J12" s="226">
        <v>8.5</v>
      </c>
      <c r="K12" s="229">
        <v>6.5</v>
      </c>
      <c r="L12" s="226">
        <v>6.9</v>
      </c>
      <c r="M12" s="169">
        <v>6.5</v>
      </c>
      <c r="N12" s="231">
        <f aca="true" t="shared" si="1" ref="N12:N23">SUMPRODUCT($F$10:$M$10,F12:M12)/$N$10</f>
        <v>7.419047619047619</v>
      </c>
      <c r="O12" s="264"/>
      <c r="P12" s="226">
        <v>0</v>
      </c>
      <c r="Q12" s="169">
        <v>0</v>
      </c>
      <c r="R12" s="169">
        <v>0</v>
      </c>
      <c r="S12" s="169">
        <v>0</v>
      </c>
      <c r="T12" s="265">
        <v>0</v>
      </c>
      <c r="U12" s="278">
        <v>0</v>
      </c>
      <c r="V12" s="172">
        <v>0</v>
      </c>
      <c r="W12" s="169">
        <v>0</v>
      </c>
      <c r="X12" s="172">
        <v>0</v>
      </c>
      <c r="Y12" s="172">
        <v>0</v>
      </c>
      <c r="Z12" s="50">
        <f t="shared" si="0"/>
        <v>0</v>
      </c>
      <c r="AA12" s="172">
        <v>0</v>
      </c>
      <c r="AB12" s="172">
        <v>0</v>
      </c>
      <c r="AC12" s="169">
        <v>0</v>
      </c>
      <c r="AD12" s="172"/>
      <c r="AE12" s="172"/>
      <c r="AF12" s="232"/>
      <c r="AG12" s="240">
        <v>0</v>
      </c>
      <c r="AH12" s="232"/>
      <c r="AI12" s="232"/>
      <c r="AJ12" s="232"/>
      <c r="AK12" s="232"/>
      <c r="AL12" s="232"/>
      <c r="AM12" s="232"/>
    </row>
    <row r="13" spans="1:39" s="1" customFormat="1" ht="22.5" customHeight="1">
      <c r="A13" s="151">
        <v>3</v>
      </c>
      <c r="B13" s="137" t="s">
        <v>150</v>
      </c>
      <c r="C13" s="96" t="s">
        <v>151</v>
      </c>
      <c r="D13" s="130" t="s">
        <v>81</v>
      </c>
      <c r="E13" s="180">
        <v>7.9</v>
      </c>
      <c r="F13" s="143">
        <v>8.1</v>
      </c>
      <c r="G13" s="144">
        <v>7</v>
      </c>
      <c r="H13" s="89">
        <v>0</v>
      </c>
      <c r="I13" s="144">
        <v>5</v>
      </c>
      <c r="J13" s="144">
        <v>5.9</v>
      </c>
      <c r="K13" s="89" t="s">
        <v>59</v>
      </c>
      <c r="L13" s="89" t="s">
        <v>59</v>
      </c>
      <c r="M13" s="142">
        <v>6.6</v>
      </c>
      <c r="N13" s="50">
        <f>SUMPRODUCT($F$10:$M$10,F13:M13)/$N$10</f>
        <v>4.980952380952381</v>
      </c>
      <c r="O13" s="83"/>
      <c r="P13" s="144">
        <v>7.2</v>
      </c>
      <c r="Q13" s="282">
        <v>5.4</v>
      </c>
      <c r="R13" s="254">
        <v>8.3</v>
      </c>
      <c r="S13" s="254">
        <v>8</v>
      </c>
      <c r="T13" s="74">
        <v>6.8</v>
      </c>
      <c r="U13" s="279">
        <v>6.9</v>
      </c>
      <c r="V13" s="78">
        <v>6.3</v>
      </c>
      <c r="W13" s="74">
        <v>6.5</v>
      </c>
      <c r="X13" s="78">
        <v>7</v>
      </c>
      <c r="Y13" s="78">
        <v>6.3</v>
      </c>
      <c r="Z13" s="50">
        <f t="shared" si="0"/>
        <v>7.0838709677419365</v>
      </c>
      <c r="AA13" s="78">
        <v>6.4</v>
      </c>
      <c r="AB13" s="78">
        <v>5.6</v>
      </c>
      <c r="AC13" s="254">
        <v>5.7</v>
      </c>
      <c r="AD13" s="78"/>
      <c r="AE13" s="78"/>
      <c r="AF13" s="100"/>
      <c r="AG13" s="283">
        <v>5.2</v>
      </c>
      <c r="AH13" s="100"/>
      <c r="AI13" s="100"/>
      <c r="AJ13" s="100"/>
      <c r="AK13" s="100"/>
      <c r="AL13" s="100"/>
      <c r="AM13" s="100"/>
    </row>
    <row r="14" spans="1:39" s="233" customFormat="1" ht="22.5" customHeight="1">
      <c r="A14" s="219">
        <v>4</v>
      </c>
      <c r="B14" s="220" t="s">
        <v>152</v>
      </c>
      <c r="C14" s="221" t="s">
        <v>153</v>
      </c>
      <c r="D14" s="222" t="s">
        <v>68</v>
      </c>
      <c r="E14" s="223">
        <v>8.8</v>
      </c>
      <c r="F14" s="224">
        <v>6.8</v>
      </c>
      <c r="G14" s="225">
        <v>6.6</v>
      </c>
      <c r="H14" s="226">
        <v>7</v>
      </c>
      <c r="I14" s="227">
        <v>3</v>
      </c>
      <c r="J14" s="228">
        <v>7.7</v>
      </c>
      <c r="K14" s="229">
        <v>5.8</v>
      </c>
      <c r="L14" s="230">
        <v>3.5</v>
      </c>
      <c r="M14" s="169">
        <v>6.7</v>
      </c>
      <c r="N14" s="50">
        <f t="shared" si="1"/>
        <v>5.985714285714286</v>
      </c>
      <c r="O14" s="158"/>
      <c r="P14" s="226">
        <v>0</v>
      </c>
      <c r="Q14" s="169">
        <v>0</v>
      </c>
      <c r="R14" s="169">
        <v>0</v>
      </c>
      <c r="S14" s="169">
        <v>0</v>
      </c>
      <c r="T14" s="265">
        <v>0</v>
      </c>
      <c r="U14" s="278">
        <v>0</v>
      </c>
      <c r="V14" s="172">
        <v>0</v>
      </c>
      <c r="W14" s="169">
        <v>0</v>
      </c>
      <c r="X14" s="172">
        <v>0</v>
      </c>
      <c r="Y14" s="172">
        <v>0</v>
      </c>
      <c r="Z14" s="50">
        <f t="shared" si="0"/>
        <v>0</v>
      </c>
      <c r="AA14" s="172">
        <v>0</v>
      </c>
      <c r="AB14" s="172">
        <v>0</v>
      </c>
      <c r="AC14" s="169">
        <v>0</v>
      </c>
      <c r="AD14" s="172"/>
      <c r="AE14" s="172"/>
      <c r="AF14" s="232"/>
      <c r="AG14" s="240">
        <v>0</v>
      </c>
      <c r="AH14" s="232"/>
      <c r="AI14" s="232"/>
      <c r="AJ14" s="232"/>
      <c r="AK14" s="232"/>
      <c r="AL14" s="232"/>
      <c r="AM14" s="232"/>
    </row>
    <row r="15" spans="1:39" s="1" customFormat="1" ht="22.5" customHeight="1">
      <c r="A15" s="151">
        <v>5</v>
      </c>
      <c r="B15" s="137" t="s">
        <v>154</v>
      </c>
      <c r="C15" s="96" t="s">
        <v>155</v>
      </c>
      <c r="D15" s="152" t="s">
        <v>82</v>
      </c>
      <c r="E15" s="180">
        <v>8.8</v>
      </c>
      <c r="F15" s="143">
        <v>8.9</v>
      </c>
      <c r="G15" s="144">
        <v>8.4</v>
      </c>
      <c r="H15" s="144">
        <v>8.3</v>
      </c>
      <c r="I15" s="183">
        <v>6.2</v>
      </c>
      <c r="J15" s="144">
        <v>8</v>
      </c>
      <c r="K15" s="145">
        <v>8</v>
      </c>
      <c r="L15" s="144">
        <v>7.8</v>
      </c>
      <c r="M15" s="74">
        <v>7.3</v>
      </c>
      <c r="N15" s="49">
        <f t="shared" si="1"/>
        <v>8.076190476190478</v>
      </c>
      <c r="O15" s="83"/>
      <c r="P15" s="144">
        <v>7.1</v>
      </c>
      <c r="Q15" s="74">
        <v>5.8</v>
      </c>
      <c r="R15" s="74">
        <v>6</v>
      </c>
      <c r="S15" s="74">
        <v>6.1</v>
      </c>
      <c r="T15" s="98">
        <v>7.1</v>
      </c>
      <c r="U15" s="279">
        <v>6.5</v>
      </c>
      <c r="V15" s="78">
        <v>6.6</v>
      </c>
      <c r="W15" s="74">
        <v>6</v>
      </c>
      <c r="X15" s="78">
        <v>6.6</v>
      </c>
      <c r="Y15" s="182">
        <v>0</v>
      </c>
      <c r="Z15" s="50">
        <f t="shared" si="0"/>
        <v>5.799999999999999</v>
      </c>
      <c r="AA15" s="78">
        <v>6.5</v>
      </c>
      <c r="AB15" s="78">
        <v>6.7</v>
      </c>
      <c r="AC15" s="74">
        <v>6.5</v>
      </c>
      <c r="AD15" s="78"/>
      <c r="AE15" s="78"/>
      <c r="AF15" s="100"/>
      <c r="AG15" s="99">
        <v>5.8</v>
      </c>
      <c r="AH15" s="100"/>
      <c r="AI15" s="100"/>
      <c r="AJ15" s="100"/>
      <c r="AK15" s="100"/>
      <c r="AL15" s="100"/>
      <c r="AM15" s="100"/>
    </row>
    <row r="16" spans="1:39" s="1" customFormat="1" ht="22.5" customHeight="1">
      <c r="A16" s="151">
        <v>6</v>
      </c>
      <c r="B16" s="137" t="s">
        <v>156</v>
      </c>
      <c r="C16" s="96" t="s">
        <v>0</v>
      </c>
      <c r="D16" s="130" t="s">
        <v>83</v>
      </c>
      <c r="E16" s="180">
        <v>7.9</v>
      </c>
      <c r="F16" s="143">
        <v>9</v>
      </c>
      <c r="G16" s="144">
        <v>7.4</v>
      </c>
      <c r="H16" s="144">
        <v>7.4</v>
      </c>
      <c r="I16" s="89">
        <v>1.5</v>
      </c>
      <c r="J16" s="144">
        <v>8</v>
      </c>
      <c r="K16" s="145">
        <v>6.4</v>
      </c>
      <c r="L16" s="144">
        <v>7.5</v>
      </c>
      <c r="M16" s="74">
        <v>6.8</v>
      </c>
      <c r="N16" s="50">
        <f t="shared" si="1"/>
        <v>7.261904761904762</v>
      </c>
      <c r="O16" s="153"/>
      <c r="P16" s="144">
        <v>7.3</v>
      </c>
      <c r="Q16" s="74">
        <v>5.9</v>
      </c>
      <c r="R16" s="74">
        <v>5.7</v>
      </c>
      <c r="S16" s="74">
        <v>5.6</v>
      </c>
      <c r="T16" s="98">
        <v>6</v>
      </c>
      <c r="U16" s="279">
        <v>6.3</v>
      </c>
      <c r="V16" s="74">
        <v>5.7</v>
      </c>
      <c r="W16" s="74">
        <v>5.4</v>
      </c>
      <c r="X16" s="78">
        <v>5.8</v>
      </c>
      <c r="Y16" s="89">
        <v>0</v>
      </c>
      <c r="Z16" s="50">
        <f t="shared" si="0"/>
        <v>5.338709677419355</v>
      </c>
      <c r="AA16" s="74">
        <v>5.6</v>
      </c>
      <c r="AB16" s="78">
        <v>5.6</v>
      </c>
      <c r="AC16" s="74">
        <v>5.5</v>
      </c>
      <c r="AD16" s="78"/>
      <c r="AE16" s="78"/>
      <c r="AF16" s="100"/>
      <c r="AG16" s="99">
        <v>5.5</v>
      </c>
      <c r="AH16" s="100"/>
      <c r="AI16" s="100"/>
      <c r="AJ16" s="100"/>
      <c r="AK16" s="100"/>
      <c r="AL16" s="100"/>
      <c r="AM16" s="100"/>
    </row>
    <row r="17" spans="1:39" s="1" customFormat="1" ht="22.5" customHeight="1">
      <c r="A17" s="151">
        <v>7</v>
      </c>
      <c r="B17" s="137" t="s">
        <v>157</v>
      </c>
      <c r="C17" s="148" t="s">
        <v>0</v>
      </c>
      <c r="D17" s="154" t="s">
        <v>69</v>
      </c>
      <c r="E17" s="180">
        <v>8.2</v>
      </c>
      <c r="F17" s="143">
        <v>8.6</v>
      </c>
      <c r="G17" s="144">
        <v>6.4</v>
      </c>
      <c r="H17" s="144">
        <v>7</v>
      </c>
      <c r="I17" s="89">
        <v>2</v>
      </c>
      <c r="J17" s="144">
        <v>6.3</v>
      </c>
      <c r="K17" s="145">
        <v>7.3</v>
      </c>
      <c r="L17" s="144">
        <v>6.4</v>
      </c>
      <c r="M17" s="74">
        <v>6.6</v>
      </c>
      <c r="N17" s="50">
        <f t="shared" si="1"/>
        <v>6.719047619047619</v>
      </c>
      <c r="O17" s="83"/>
      <c r="P17" s="144">
        <v>6.9</v>
      </c>
      <c r="Q17" s="74">
        <v>5.7</v>
      </c>
      <c r="R17" s="74">
        <v>6</v>
      </c>
      <c r="S17" s="74">
        <v>5.6</v>
      </c>
      <c r="T17" s="98">
        <v>5.8</v>
      </c>
      <c r="U17" s="279">
        <v>5.7</v>
      </c>
      <c r="V17" s="78">
        <v>5.6</v>
      </c>
      <c r="W17" s="74">
        <v>5.4</v>
      </c>
      <c r="X17" s="78">
        <v>5.8</v>
      </c>
      <c r="Y17" s="182">
        <v>0</v>
      </c>
      <c r="Z17" s="50">
        <f t="shared" si="0"/>
        <v>5.241935483870968</v>
      </c>
      <c r="AA17" s="78">
        <v>5.6</v>
      </c>
      <c r="AB17" s="78">
        <v>5.6</v>
      </c>
      <c r="AC17" s="74">
        <v>5.3</v>
      </c>
      <c r="AD17" s="78"/>
      <c r="AE17" s="78"/>
      <c r="AF17" s="100"/>
      <c r="AG17" s="99">
        <v>5.3</v>
      </c>
      <c r="AH17" s="100"/>
      <c r="AI17" s="100"/>
      <c r="AJ17" s="100"/>
      <c r="AK17" s="100"/>
      <c r="AL17" s="100"/>
      <c r="AM17" s="100"/>
    </row>
    <row r="18" spans="1:39" s="1" customFormat="1" ht="22.5" customHeight="1">
      <c r="A18" s="151">
        <v>8</v>
      </c>
      <c r="B18" s="137" t="s">
        <v>158</v>
      </c>
      <c r="C18" s="96" t="s">
        <v>78</v>
      </c>
      <c r="D18" s="97" t="s">
        <v>84</v>
      </c>
      <c r="E18" s="180">
        <v>7.9</v>
      </c>
      <c r="F18" s="143">
        <v>8.6</v>
      </c>
      <c r="G18" s="144">
        <v>8.4</v>
      </c>
      <c r="H18" s="144">
        <v>8.3</v>
      </c>
      <c r="I18" s="89">
        <v>3</v>
      </c>
      <c r="J18" s="144">
        <v>7.7</v>
      </c>
      <c r="K18" s="145">
        <v>8</v>
      </c>
      <c r="L18" s="144">
        <v>8</v>
      </c>
      <c r="M18" s="74">
        <v>7.3</v>
      </c>
      <c r="N18" s="50">
        <f t="shared" si="1"/>
        <v>7.685714285714286</v>
      </c>
      <c r="O18" s="83"/>
      <c r="P18" s="144">
        <v>6.1</v>
      </c>
      <c r="Q18" s="74">
        <v>6</v>
      </c>
      <c r="R18" s="74">
        <v>6.3</v>
      </c>
      <c r="S18" s="89">
        <v>4</v>
      </c>
      <c r="T18" s="98">
        <v>7.1</v>
      </c>
      <c r="U18" s="279">
        <v>6</v>
      </c>
      <c r="V18" s="78">
        <v>7.2</v>
      </c>
      <c r="W18" s="74">
        <v>5.7</v>
      </c>
      <c r="X18" s="78">
        <v>6.6</v>
      </c>
      <c r="Y18" s="78">
        <v>7.8</v>
      </c>
      <c r="Z18" s="50">
        <f t="shared" si="0"/>
        <v>6.106451612903226</v>
      </c>
      <c r="AA18" s="78">
        <v>6.6</v>
      </c>
      <c r="AB18" s="78">
        <v>6.1</v>
      </c>
      <c r="AC18" s="74">
        <v>6.5</v>
      </c>
      <c r="AD18" s="78"/>
      <c r="AE18" s="78"/>
      <c r="AF18" s="100"/>
      <c r="AG18" s="99">
        <v>5.8</v>
      </c>
      <c r="AH18" s="100"/>
      <c r="AI18" s="100"/>
      <c r="AJ18" s="100"/>
      <c r="AK18" s="100"/>
      <c r="AL18" s="100"/>
      <c r="AM18" s="100"/>
    </row>
    <row r="19" spans="1:39" s="233" customFormat="1" ht="21.75" customHeight="1">
      <c r="A19" s="219">
        <v>9</v>
      </c>
      <c r="B19" s="266" t="s">
        <v>159</v>
      </c>
      <c r="C19" s="267" t="s">
        <v>67</v>
      </c>
      <c r="D19" s="268" t="s">
        <v>85</v>
      </c>
      <c r="E19" s="223">
        <v>7.9</v>
      </c>
      <c r="F19" s="224">
        <v>6.5</v>
      </c>
      <c r="G19" s="226">
        <v>7.5</v>
      </c>
      <c r="H19" s="226">
        <v>7.2</v>
      </c>
      <c r="I19" s="230">
        <v>3</v>
      </c>
      <c r="J19" s="226">
        <v>6.8</v>
      </c>
      <c r="K19" s="269">
        <v>8</v>
      </c>
      <c r="L19" s="226">
        <v>5.5</v>
      </c>
      <c r="M19" s="169">
        <v>6.1</v>
      </c>
      <c r="N19" s="231">
        <f t="shared" si="1"/>
        <v>6.295238095238095</v>
      </c>
      <c r="O19" s="158"/>
      <c r="P19" s="226">
        <v>0</v>
      </c>
      <c r="Q19" s="169">
        <v>0</v>
      </c>
      <c r="R19" s="169">
        <v>0</v>
      </c>
      <c r="S19" s="169">
        <v>0</v>
      </c>
      <c r="T19" s="265">
        <v>0</v>
      </c>
      <c r="U19" s="278">
        <v>0</v>
      </c>
      <c r="V19" s="172">
        <v>0</v>
      </c>
      <c r="W19" s="169">
        <v>0</v>
      </c>
      <c r="X19" s="172">
        <v>0</v>
      </c>
      <c r="Y19" s="172">
        <v>0</v>
      </c>
      <c r="Z19" s="50">
        <f t="shared" si="0"/>
        <v>0</v>
      </c>
      <c r="AA19" s="172">
        <v>0</v>
      </c>
      <c r="AB19" s="172">
        <v>0</v>
      </c>
      <c r="AC19" s="169">
        <v>0</v>
      </c>
      <c r="AD19" s="172"/>
      <c r="AE19" s="172"/>
      <c r="AF19" s="232"/>
      <c r="AG19" s="240">
        <v>0</v>
      </c>
      <c r="AH19" s="232"/>
      <c r="AI19" s="232"/>
      <c r="AJ19" s="232"/>
      <c r="AK19" s="232"/>
      <c r="AL19" s="232"/>
      <c r="AM19" s="232"/>
    </row>
    <row r="20" spans="1:39" s="1" customFormat="1" ht="22.5" customHeight="1">
      <c r="A20" s="151">
        <v>10</v>
      </c>
      <c r="B20" s="137" t="s">
        <v>160</v>
      </c>
      <c r="C20" s="148" t="s">
        <v>161</v>
      </c>
      <c r="D20" s="97" t="s">
        <v>86</v>
      </c>
      <c r="E20" s="180">
        <v>7.9</v>
      </c>
      <c r="F20" s="143">
        <v>8</v>
      </c>
      <c r="G20" s="146">
        <v>7.6</v>
      </c>
      <c r="H20" s="144">
        <v>7.6</v>
      </c>
      <c r="I20" s="184">
        <v>5.6</v>
      </c>
      <c r="J20" s="147">
        <v>8.3</v>
      </c>
      <c r="K20" s="145">
        <v>8.2</v>
      </c>
      <c r="L20" s="144">
        <v>7.4</v>
      </c>
      <c r="M20" s="74">
        <v>7.3</v>
      </c>
      <c r="N20" s="49">
        <f t="shared" si="1"/>
        <v>7.561904761904763</v>
      </c>
      <c r="O20" s="83"/>
      <c r="P20" s="144">
        <v>8.4</v>
      </c>
      <c r="Q20" s="74">
        <v>5.6</v>
      </c>
      <c r="R20" s="74">
        <v>6.1</v>
      </c>
      <c r="S20" s="89">
        <v>3.5</v>
      </c>
      <c r="T20" s="98">
        <v>6.6</v>
      </c>
      <c r="U20" s="279">
        <v>5.6</v>
      </c>
      <c r="V20" s="78">
        <v>6</v>
      </c>
      <c r="W20" s="74">
        <v>5.2</v>
      </c>
      <c r="X20" s="78">
        <v>6.8</v>
      </c>
      <c r="Y20" s="182">
        <v>0</v>
      </c>
      <c r="Z20" s="50">
        <f t="shared" si="0"/>
        <v>5.135483870967741</v>
      </c>
      <c r="AA20" s="78">
        <v>5.8</v>
      </c>
      <c r="AB20" s="78">
        <v>6.4</v>
      </c>
      <c r="AC20" s="74">
        <v>5.8</v>
      </c>
      <c r="AD20" s="78"/>
      <c r="AE20" s="78"/>
      <c r="AF20" s="100"/>
      <c r="AG20" s="99">
        <v>5.7</v>
      </c>
      <c r="AH20" s="100"/>
      <c r="AI20" s="100"/>
      <c r="AJ20" s="100"/>
      <c r="AK20" s="100"/>
      <c r="AL20" s="100"/>
      <c r="AM20" s="100"/>
    </row>
    <row r="21" spans="1:39" s="1" customFormat="1" ht="22.5" customHeight="1">
      <c r="A21" s="151">
        <v>11</v>
      </c>
      <c r="B21" s="149" t="s">
        <v>162</v>
      </c>
      <c r="C21" s="150" t="s">
        <v>163</v>
      </c>
      <c r="D21" s="154" t="s">
        <v>167</v>
      </c>
      <c r="E21" s="180">
        <v>7.9</v>
      </c>
      <c r="F21" s="143">
        <v>8.4</v>
      </c>
      <c r="G21" s="144">
        <v>7</v>
      </c>
      <c r="H21" s="144">
        <v>7</v>
      </c>
      <c r="I21" s="89">
        <v>4</v>
      </c>
      <c r="J21" s="144">
        <v>7.4</v>
      </c>
      <c r="K21" s="145">
        <v>7.5</v>
      </c>
      <c r="L21" s="144">
        <v>7.1</v>
      </c>
      <c r="M21" s="74">
        <v>6.3</v>
      </c>
      <c r="N21" s="50">
        <f t="shared" si="1"/>
        <v>7.123809523809523</v>
      </c>
      <c r="O21" s="83"/>
      <c r="P21" s="144">
        <v>6.2</v>
      </c>
      <c r="Q21" s="74">
        <v>5.7</v>
      </c>
      <c r="R21" s="74">
        <v>5.7</v>
      </c>
      <c r="S21" s="74">
        <v>5.9</v>
      </c>
      <c r="T21" s="98">
        <v>6</v>
      </c>
      <c r="U21" s="279">
        <v>5.7</v>
      </c>
      <c r="V21" s="78">
        <v>5.6</v>
      </c>
      <c r="W21" s="74">
        <v>5.4</v>
      </c>
      <c r="X21" s="78">
        <v>5.8</v>
      </c>
      <c r="Y21" s="182">
        <v>1</v>
      </c>
      <c r="Z21" s="50">
        <f t="shared" si="0"/>
        <v>5.34516129032258</v>
      </c>
      <c r="AA21" s="78">
        <v>5.5</v>
      </c>
      <c r="AB21" s="78">
        <v>6</v>
      </c>
      <c r="AC21" s="74">
        <v>5.9</v>
      </c>
      <c r="AD21" s="78"/>
      <c r="AE21" s="78"/>
      <c r="AF21" s="100"/>
      <c r="AG21" s="99">
        <v>5.3</v>
      </c>
      <c r="AH21" s="100"/>
      <c r="AI21" s="100"/>
      <c r="AJ21" s="100"/>
      <c r="AK21" s="100"/>
      <c r="AL21" s="100"/>
      <c r="AM21" s="100"/>
    </row>
    <row r="22" spans="1:39" s="1" customFormat="1" ht="22.5" customHeight="1">
      <c r="A22" s="151">
        <v>12</v>
      </c>
      <c r="B22" s="137" t="s">
        <v>164</v>
      </c>
      <c r="C22" s="148" t="s">
        <v>138</v>
      </c>
      <c r="D22" s="97" t="s">
        <v>168</v>
      </c>
      <c r="E22" s="180">
        <v>8.5</v>
      </c>
      <c r="F22" s="143">
        <v>8.2</v>
      </c>
      <c r="G22" s="146">
        <v>6.4</v>
      </c>
      <c r="H22" s="144">
        <v>6.7</v>
      </c>
      <c r="I22" s="182">
        <v>4.5</v>
      </c>
      <c r="J22" s="147">
        <v>7.7</v>
      </c>
      <c r="K22" s="145">
        <v>6.1</v>
      </c>
      <c r="L22" s="144">
        <v>7.9</v>
      </c>
      <c r="M22" s="74">
        <v>7.2</v>
      </c>
      <c r="N22" s="50">
        <f t="shared" si="1"/>
        <v>7.161904761904762</v>
      </c>
      <c r="O22" s="155"/>
      <c r="P22" s="144">
        <v>7</v>
      </c>
      <c r="Q22" s="273">
        <v>5.8</v>
      </c>
      <c r="R22" s="273">
        <v>5.9</v>
      </c>
      <c r="S22" s="272">
        <v>2.9</v>
      </c>
      <c r="T22" s="98">
        <v>5.7</v>
      </c>
      <c r="U22" s="279">
        <v>6</v>
      </c>
      <c r="V22" s="78">
        <v>5.7</v>
      </c>
      <c r="W22" s="74">
        <v>5.1</v>
      </c>
      <c r="X22" s="78">
        <v>6</v>
      </c>
      <c r="Y22" s="182">
        <v>1</v>
      </c>
      <c r="Z22" s="50">
        <f t="shared" si="0"/>
        <v>4.829032258064516</v>
      </c>
      <c r="AA22" s="78">
        <v>5.2</v>
      </c>
      <c r="AB22" s="78">
        <v>6.2</v>
      </c>
      <c r="AC22" s="285">
        <v>6.3</v>
      </c>
      <c r="AD22" s="78"/>
      <c r="AE22" s="78"/>
      <c r="AF22" s="100"/>
      <c r="AG22" s="99">
        <v>5.7</v>
      </c>
      <c r="AH22" s="100"/>
      <c r="AI22" s="100"/>
      <c r="AJ22" s="100"/>
      <c r="AK22" s="100"/>
      <c r="AL22" s="100"/>
      <c r="AM22" s="100"/>
    </row>
    <row r="23" spans="1:39" s="1" customFormat="1" ht="22.5" customHeight="1">
      <c r="A23" s="151">
        <v>13</v>
      </c>
      <c r="B23" s="137" t="s">
        <v>165</v>
      </c>
      <c r="C23" s="148" t="s">
        <v>166</v>
      </c>
      <c r="D23" s="97">
        <v>37537</v>
      </c>
      <c r="E23" s="180">
        <v>8.7</v>
      </c>
      <c r="F23" s="143">
        <v>8.8</v>
      </c>
      <c r="G23" s="146">
        <v>8.2</v>
      </c>
      <c r="H23" s="144">
        <v>8</v>
      </c>
      <c r="I23" s="184">
        <v>5.4</v>
      </c>
      <c r="J23" s="146">
        <v>8</v>
      </c>
      <c r="K23" s="145">
        <v>8.2</v>
      </c>
      <c r="L23" s="144">
        <v>7.6</v>
      </c>
      <c r="M23" s="74">
        <v>6.5</v>
      </c>
      <c r="N23" s="49">
        <f t="shared" si="1"/>
        <v>7.819047619047619</v>
      </c>
      <c r="O23" s="83"/>
      <c r="P23" s="144">
        <v>6.4</v>
      </c>
      <c r="Q23" s="74">
        <v>5.7</v>
      </c>
      <c r="R23" s="89">
        <v>4.5</v>
      </c>
      <c r="S23" s="89">
        <v>4</v>
      </c>
      <c r="T23" s="98">
        <v>5.6</v>
      </c>
      <c r="U23" s="279">
        <v>5.8</v>
      </c>
      <c r="V23" s="78">
        <v>5.8</v>
      </c>
      <c r="W23" s="74">
        <v>5.4</v>
      </c>
      <c r="X23" s="78">
        <v>6</v>
      </c>
      <c r="Y23" s="182">
        <v>1</v>
      </c>
      <c r="Z23" s="50">
        <f t="shared" si="0"/>
        <v>4.806451612903226</v>
      </c>
      <c r="AA23" s="78">
        <v>5.9</v>
      </c>
      <c r="AB23" s="78">
        <v>5.8</v>
      </c>
      <c r="AC23" s="74">
        <v>6.1</v>
      </c>
      <c r="AD23" s="78"/>
      <c r="AE23" s="78"/>
      <c r="AF23" s="100"/>
      <c r="AG23" s="99">
        <v>5.5</v>
      </c>
      <c r="AH23" s="100"/>
      <c r="AI23" s="100"/>
      <c r="AJ23" s="100"/>
      <c r="AK23" s="100"/>
      <c r="AL23" s="100"/>
      <c r="AM23" s="100"/>
    </row>
    <row r="24" spans="1:39" s="2" customFormat="1" ht="19.5" customHeight="1">
      <c r="A24" s="34"/>
      <c r="B24" s="35"/>
      <c r="C24" s="35"/>
      <c r="D24" s="33" t="s">
        <v>90</v>
      </c>
      <c r="E24" s="21">
        <f aca="true" t="shared" si="2" ref="E24:M24">COUNTIF(E19:E23,"&lt;5")</f>
        <v>0</v>
      </c>
      <c r="F24" s="58">
        <f t="shared" si="2"/>
        <v>0</v>
      </c>
      <c r="G24" s="21">
        <f>COUNTIF(G19:G23,"&lt;5")</f>
        <v>0</v>
      </c>
      <c r="H24" s="21">
        <f>COUNTIF(H19:H23,"&lt;5")</f>
        <v>0</v>
      </c>
      <c r="I24" s="21">
        <f t="shared" si="2"/>
        <v>3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37"/>
      <c r="O24" s="21">
        <f>COUNTIF(O19:O23,"&lt;5")</f>
        <v>0</v>
      </c>
      <c r="P24" s="21">
        <f>COUNTIF(P19:P23,"&lt;5")</f>
        <v>1</v>
      </c>
      <c r="Q24" s="58">
        <f>COUNTIF(Q11:Q23,"&lt;5")</f>
        <v>4</v>
      </c>
      <c r="R24" s="58"/>
      <c r="S24" s="58"/>
      <c r="T24" s="21">
        <f>COUNTIF(T11:T23,"&lt;5")</f>
        <v>4</v>
      </c>
      <c r="U24" s="284">
        <f>COUNTIF(AG19:AG23,"&lt;5")</f>
        <v>1</v>
      </c>
      <c r="V24" s="284"/>
      <c r="W24" s="284"/>
      <c r="X24" s="284"/>
      <c r="Y24" s="21">
        <f>COUNTIF(Y11:Y23,"&lt;5")</f>
        <v>11</v>
      </c>
      <c r="Z24" s="37"/>
      <c r="AA24" s="21" t="e">
        <f>COUNTIF(#REF!,"&lt;5")</f>
        <v>#REF!</v>
      </c>
      <c r="AB24" s="36"/>
      <c r="AC24" s="36"/>
      <c r="AD24" s="38"/>
      <c r="AE24" s="38"/>
      <c r="AF24" s="39"/>
      <c r="AG24" s="39"/>
      <c r="AH24" s="39"/>
      <c r="AI24" s="39"/>
      <c r="AJ24" s="39"/>
      <c r="AK24" s="39"/>
      <c r="AL24" s="39"/>
      <c r="AM24" s="39"/>
    </row>
    <row r="25" spans="1:39" ht="16.5">
      <c r="A25" s="40" t="s">
        <v>2</v>
      </c>
      <c r="B25" s="40"/>
      <c r="C25" s="40"/>
      <c r="D25" s="15" t="s">
        <v>59</v>
      </c>
      <c r="E25" s="41">
        <f aca="true" t="shared" si="3" ref="E25:M25">COUNTIF(E19:E23,"HL")</f>
        <v>0</v>
      </c>
      <c r="F25" s="59">
        <f t="shared" si="3"/>
        <v>0</v>
      </c>
      <c r="G25" s="41">
        <f>COUNTIF(G19:G23,"HL")</f>
        <v>0</v>
      </c>
      <c r="H25" s="41">
        <f>COUNTIF(H19:H23,"HL")</f>
        <v>0</v>
      </c>
      <c r="I25" s="41">
        <f t="shared" si="3"/>
        <v>0</v>
      </c>
      <c r="J25" s="41">
        <f t="shared" si="3"/>
        <v>0</v>
      </c>
      <c r="K25" s="41">
        <f t="shared" si="3"/>
        <v>0</v>
      </c>
      <c r="L25" s="41">
        <f t="shared" si="3"/>
        <v>0</v>
      </c>
      <c r="M25" s="41">
        <f t="shared" si="3"/>
        <v>0</v>
      </c>
      <c r="N25" s="16"/>
      <c r="O25" s="41">
        <f aca="true" t="shared" si="4" ref="O25:Y25">COUNTIF(O19:O23,"HL")</f>
        <v>0</v>
      </c>
      <c r="P25" s="41">
        <f t="shared" si="4"/>
        <v>0</v>
      </c>
      <c r="Q25" s="59">
        <f t="shared" si="4"/>
        <v>0</v>
      </c>
      <c r="R25" s="59"/>
      <c r="S25" s="59"/>
      <c r="T25" s="41">
        <f t="shared" si="4"/>
        <v>0</v>
      </c>
      <c r="U25" s="41">
        <f>COUNTIF(AG19:AG23,"HL")</f>
        <v>0</v>
      </c>
      <c r="V25" s="41"/>
      <c r="W25" s="41"/>
      <c r="X25" s="41"/>
      <c r="Y25" s="41">
        <f t="shared" si="4"/>
        <v>0</v>
      </c>
      <c r="Z25" s="16"/>
      <c r="AA25" s="41" t="e">
        <f>COUNTIF(#REF!,"HL")</f>
        <v>#REF!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2:3" ht="15">
      <c r="B26" s="3" t="s">
        <v>36</v>
      </c>
      <c r="C26" s="4" t="s">
        <v>59</v>
      </c>
    </row>
    <row r="27" spans="2:3" ht="12.75">
      <c r="B27" s="6" t="s">
        <v>37</v>
      </c>
      <c r="C27" s="6" t="s">
        <v>38</v>
      </c>
    </row>
    <row r="28" spans="2:3" ht="12.75">
      <c r="B28" s="6" t="s">
        <v>39</v>
      </c>
      <c r="C28" s="6" t="s">
        <v>40</v>
      </c>
    </row>
    <row r="29" spans="2:3" ht="12.75">
      <c r="B29" s="9" t="s">
        <v>70</v>
      </c>
      <c r="C29" s="9" t="s">
        <v>71</v>
      </c>
    </row>
    <row r="30" spans="1:19" ht="22.5" customHeight="1">
      <c r="A30" s="422" t="s">
        <v>92</v>
      </c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</row>
  </sheetData>
  <sheetProtection/>
  <mergeCells count="18">
    <mergeCell ref="A1:D1"/>
    <mergeCell ref="A5:Q5"/>
    <mergeCell ref="E1:Q1"/>
    <mergeCell ref="E2:Q2"/>
    <mergeCell ref="A30:S30"/>
    <mergeCell ref="D7:D10"/>
    <mergeCell ref="A2:D2"/>
    <mergeCell ref="A6:AH6"/>
    <mergeCell ref="A7:A10"/>
    <mergeCell ref="B7:C10"/>
    <mergeCell ref="E7:M7"/>
    <mergeCell ref="AM7:AM8"/>
    <mergeCell ref="AL7:AL8"/>
    <mergeCell ref="N7:N8"/>
    <mergeCell ref="AG7:AK7"/>
    <mergeCell ref="Z7:Z8"/>
    <mergeCell ref="AA7:AF7"/>
    <mergeCell ref="P7:Y7"/>
  </mergeCells>
  <printOptions/>
  <pageMargins left="0.57" right="0.4" top="0.7480314960629921" bottom="0.4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9"/>
  <sheetViews>
    <sheetView zoomScalePageLayoutView="0" workbookViewId="0" topLeftCell="A4">
      <selection activeCell="N13" sqref="N13"/>
    </sheetView>
  </sheetViews>
  <sheetFormatPr defaultColWidth="9.33203125" defaultRowHeight="12.75"/>
  <cols>
    <col min="1" max="1" width="7.16015625" style="9" customWidth="1"/>
    <col min="2" max="2" width="23.5" style="9" customWidth="1"/>
    <col min="3" max="3" width="8.83203125" style="9" customWidth="1"/>
    <col min="4" max="4" width="7.66015625" style="9" customWidth="1"/>
    <col min="5" max="5" width="15.33203125" style="9" bestFit="1" customWidth="1"/>
    <col min="6" max="6" width="16.33203125" style="9" customWidth="1"/>
    <col min="7" max="7" width="7.16015625" style="9" customWidth="1"/>
    <col min="8" max="10" width="7.16015625" style="109" customWidth="1"/>
    <col min="11" max="13" width="7.16015625" style="9" customWidth="1"/>
    <col min="14" max="15" width="7.16015625" style="18" customWidth="1"/>
    <col min="16" max="18" width="7.16015625" style="9" customWidth="1"/>
    <col min="19" max="21" width="7.16015625" style="60" customWidth="1"/>
    <col min="22" max="22" width="7.16015625" style="9" customWidth="1"/>
    <col min="23" max="27" width="10" style="9" customWidth="1"/>
    <col min="28" max="28" width="10.5" style="9" customWidth="1"/>
    <col min="29" max="29" width="9.16015625" style="9" bestFit="1" customWidth="1"/>
    <col min="30" max="31" width="9.33203125" style="9" customWidth="1"/>
    <col min="32" max="34" width="0" style="9" hidden="1" customWidth="1"/>
    <col min="35" max="16384" width="9.33203125" style="9" customWidth="1"/>
  </cols>
  <sheetData>
    <row r="1" spans="1:40" ht="16.5">
      <c r="A1" s="420" t="s">
        <v>58</v>
      </c>
      <c r="B1" s="420"/>
      <c r="C1" s="420"/>
      <c r="D1" s="420"/>
      <c r="E1" s="420"/>
      <c r="F1" s="402" t="s">
        <v>7</v>
      </c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8"/>
      <c r="R1" s="8"/>
      <c r="S1" s="55"/>
      <c r="T1" s="55"/>
      <c r="U1" s="55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7"/>
      <c r="AL1" s="7"/>
      <c r="AM1" s="7"/>
      <c r="AN1" s="7"/>
    </row>
    <row r="2" spans="1:40" ht="16.5">
      <c r="A2" s="438" t="s">
        <v>8</v>
      </c>
      <c r="B2" s="438"/>
      <c r="C2" s="438"/>
      <c r="D2" s="438"/>
      <c r="E2" s="438"/>
      <c r="F2" s="402" t="s">
        <v>6</v>
      </c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11"/>
      <c r="R2" s="11"/>
      <c r="S2" s="56"/>
      <c r="T2" s="56"/>
      <c r="U2" s="56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7"/>
      <c r="AL2" s="7"/>
      <c r="AM2" s="7"/>
      <c r="AN2" s="7"/>
    </row>
    <row r="3" spans="7:40" ht="16.5">
      <c r="G3" s="10"/>
      <c r="H3" s="107"/>
      <c r="I3" s="107"/>
      <c r="J3" s="107"/>
      <c r="K3" s="10"/>
      <c r="L3" s="10"/>
      <c r="M3" s="12"/>
      <c r="N3" s="12"/>
      <c r="O3" s="12"/>
      <c r="P3" s="12"/>
      <c r="Q3" s="12"/>
      <c r="R3" s="12"/>
      <c r="S3" s="57"/>
      <c r="T3" s="57"/>
      <c r="U3" s="57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7"/>
      <c r="AL3" s="7"/>
      <c r="AM3" s="7"/>
      <c r="AN3" s="7"/>
    </row>
    <row r="4" spans="1:40" ht="12.75">
      <c r="A4" s="13"/>
      <c r="B4" s="7"/>
      <c r="C4" s="7"/>
      <c r="D4" s="7"/>
      <c r="E4" s="7"/>
      <c r="F4" s="7"/>
      <c r="G4" s="7"/>
      <c r="H4" s="108"/>
      <c r="I4" s="108"/>
      <c r="J4" s="108"/>
      <c r="K4" s="7"/>
      <c r="L4" s="7"/>
      <c r="M4" s="7"/>
      <c r="N4" s="7"/>
      <c r="O4" s="7"/>
      <c r="P4" s="7"/>
      <c r="Q4" s="7"/>
      <c r="R4" s="7"/>
      <c r="S4" s="57"/>
      <c r="T4" s="57"/>
      <c r="U4" s="5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20.25">
      <c r="A5" s="421" t="s">
        <v>181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</row>
    <row r="6" spans="1:40" ht="12.75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14"/>
      <c r="AL6" s="14"/>
      <c r="AM6" s="14"/>
      <c r="AN6" s="14"/>
    </row>
    <row r="7" spans="1:41" s="2" customFormat="1" ht="25.5" customHeight="1">
      <c r="A7" s="408" t="s">
        <v>1</v>
      </c>
      <c r="B7" s="426" t="s">
        <v>10</v>
      </c>
      <c r="C7" s="427"/>
      <c r="D7" s="432"/>
      <c r="E7" s="408" t="s">
        <v>5</v>
      </c>
      <c r="F7" s="435" t="s">
        <v>76</v>
      </c>
      <c r="G7" s="405"/>
      <c r="H7" s="405"/>
      <c r="I7" s="405"/>
      <c r="J7" s="405"/>
      <c r="K7" s="405"/>
      <c r="L7" s="405"/>
      <c r="M7" s="405"/>
      <c r="N7" s="405"/>
      <c r="O7" s="405"/>
      <c r="P7" s="410" t="s">
        <v>42</v>
      </c>
      <c r="Q7" s="235"/>
      <c r="R7" s="417" t="s">
        <v>43</v>
      </c>
      <c r="S7" s="418"/>
      <c r="T7" s="418"/>
      <c r="U7" s="418"/>
      <c r="V7" s="418"/>
      <c r="W7" s="418"/>
      <c r="X7" s="418"/>
      <c r="Y7" s="418"/>
      <c r="Z7" s="418"/>
      <c r="AA7" s="419"/>
      <c r="AB7" s="413" t="s">
        <v>66</v>
      </c>
      <c r="AC7" s="415" t="s">
        <v>44</v>
      </c>
      <c r="AD7" s="416"/>
      <c r="AE7" s="416"/>
      <c r="AF7" s="416"/>
      <c r="AG7" s="416"/>
      <c r="AH7" s="416"/>
      <c r="AI7" s="412"/>
      <c r="AJ7" s="412"/>
      <c r="AK7" s="412"/>
      <c r="AL7" s="412"/>
      <c r="AM7" s="412"/>
      <c r="AN7" s="408" t="s">
        <v>45</v>
      </c>
      <c r="AO7" s="406" t="s">
        <v>2</v>
      </c>
    </row>
    <row r="8" spans="1:41" s="2" customFormat="1" ht="99" customHeight="1">
      <c r="A8" s="423"/>
      <c r="B8" s="428"/>
      <c r="C8" s="429"/>
      <c r="D8" s="433"/>
      <c r="E8" s="423"/>
      <c r="F8" s="436"/>
      <c r="G8" s="288" t="s">
        <v>15</v>
      </c>
      <c r="H8" s="45" t="s">
        <v>46</v>
      </c>
      <c r="I8" s="45" t="s">
        <v>74</v>
      </c>
      <c r="J8" s="45" t="s">
        <v>47</v>
      </c>
      <c r="K8" s="45" t="s">
        <v>20</v>
      </c>
      <c r="L8" s="20" t="s">
        <v>75</v>
      </c>
      <c r="M8" s="19" t="s">
        <v>19</v>
      </c>
      <c r="N8" s="45" t="s">
        <v>17</v>
      </c>
      <c r="O8" s="45" t="s">
        <v>77</v>
      </c>
      <c r="P8" s="411"/>
      <c r="Q8" s="236" t="s">
        <v>14</v>
      </c>
      <c r="R8" s="315" t="s">
        <v>210</v>
      </c>
      <c r="S8" s="45" t="s">
        <v>49</v>
      </c>
      <c r="T8" s="274" t="s">
        <v>177</v>
      </c>
      <c r="U8" s="274" t="s">
        <v>24</v>
      </c>
      <c r="V8" s="20" t="s">
        <v>51</v>
      </c>
      <c r="W8" s="280" t="s">
        <v>48</v>
      </c>
      <c r="X8" s="20" t="s">
        <v>179</v>
      </c>
      <c r="Y8" s="24" t="s">
        <v>180</v>
      </c>
      <c r="Z8" s="281" t="s">
        <v>52</v>
      </c>
      <c r="AA8" s="274" t="s">
        <v>54</v>
      </c>
      <c r="AB8" s="414"/>
      <c r="AC8" s="20" t="s">
        <v>178</v>
      </c>
      <c r="AD8" s="27" t="s">
        <v>53</v>
      </c>
      <c r="AE8" s="125" t="s">
        <v>50</v>
      </c>
      <c r="AF8" s="26"/>
      <c r="AG8" s="26"/>
      <c r="AH8" s="25"/>
      <c r="AI8" s="20" t="s">
        <v>64</v>
      </c>
      <c r="AJ8" s="24"/>
      <c r="AK8" s="24" t="s">
        <v>55</v>
      </c>
      <c r="AL8" s="24" t="s">
        <v>56</v>
      </c>
      <c r="AM8" s="24" t="s">
        <v>57</v>
      </c>
      <c r="AN8" s="409"/>
      <c r="AO8" s="407"/>
    </row>
    <row r="9" spans="1:41" s="2" customFormat="1" ht="23.25" customHeight="1">
      <c r="A9" s="423"/>
      <c r="B9" s="428"/>
      <c r="C9" s="429"/>
      <c r="D9" s="433"/>
      <c r="E9" s="423"/>
      <c r="F9" s="436"/>
      <c r="G9" s="294">
        <v>30</v>
      </c>
      <c r="H9" s="119">
        <v>90</v>
      </c>
      <c r="I9" s="101">
        <v>45</v>
      </c>
      <c r="J9" s="46">
        <v>30</v>
      </c>
      <c r="K9" s="46">
        <v>30</v>
      </c>
      <c r="L9" s="286">
        <v>30</v>
      </c>
      <c r="M9" s="28">
        <v>15</v>
      </c>
      <c r="N9" s="119">
        <v>30</v>
      </c>
      <c r="O9" s="46">
        <v>30</v>
      </c>
      <c r="P9" s="111"/>
      <c r="Q9" s="286">
        <v>45</v>
      </c>
      <c r="R9" s="316">
        <v>45</v>
      </c>
      <c r="S9" s="46">
        <v>30</v>
      </c>
      <c r="T9" s="275">
        <v>60</v>
      </c>
      <c r="U9" s="275">
        <v>90</v>
      </c>
      <c r="V9" s="286">
        <v>75</v>
      </c>
      <c r="W9" s="286">
        <v>45</v>
      </c>
      <c r="X9" s="286">
        <v>45</v>
      </c>
      <c r="Y9" s="286">
        <v>30</v>
      </c>
      <c r="Z9" s="286">
        <v>30</v>
      </c>
      <c r="AA9" s="275">
        <v>120</v>
      </c>
      <c r="AB9" s="286"/>
      <c r="AC9" s="286">
        <v>45</v>
      </c>
      <c r="AD9" s="286">
        <v>30</v>
      </c>
      <c r="AE9" s="126">
        <v>60</v>
      </c>
      <c r="AF9" s="26"/>
      <c r="AG9" s="26"/>
      <c r="AH9" s="286"/>
      <c r="AI9" s="286">
        <v>60</v>
      </c>
      <c r="AJ9" s="287"/>
      <c r="AK9" s="29">
        <v>820</v>
      </c>
      <c r="AL9" s="29">
        <v>30</v>
      </c>
      <c r="AM9" s="29">
        <v>400</v>
      </c>
      <c r="AN9" s="30"/>
      <c r="AO9" s="23"/>
    </row>
    <row r="10" spans="1:41" s="2" customFormat="1" ht="21.75" customHeight="1">
      <c r="A10" s="414"/>
      <c r="B10" s="430"/>
      <c r="C10" s="431"/>
      <c r="D10" s="434"/>
      <c r="E10" s="414"/>
      <c r="F10" s="437"/>
      <c r="G10" s="294">
        <v>2</v>
      </c>
      <c r="H10" s="119">
        <v>6</v>
      </c>
      <c r="I10" s="101">
        <v>3</v>
      </c>
      <c r="J10" s="46">
        <v>2</v>
      </c>
      <c r="K10" s="46">
        <v>2</v>
      </c>
      <c r="L10" s="286">
        <v>2</v>
      </c>
      <c r="M10" s="28">
        <v>1</v>
      </c>
      <c r="N10" s="119">
        <v>2</v>
      </c>
      <c r="O10" s="52">
        <v>2</v>
      </c>
      <c r="P10" s="286">
        <f>SUM(H10:O10)</f>
        <v>20</v>
      </c>
      <c r="Q10" s="286">
        <v>3</v>
      </c>
      <c r="R10" s="316">
        <v>3</v>
      </c>
      <c r="S10" s="52">
        <v>2</v>
      </c>
      <c r="T10" s="276">
        <v>4</v>
      </c>
      <c r="U10" s="276">
        <v>6</v>
      </c>
      <c r="V10" s="286">
        <v>5</v>
      </c>
      <c r="W10" s="103">
        <v>3</v>
      </c>
      <c r="X10" s="103">
        <v>2</v>
      </c>
      <c r="Y10" s="286">
        <v>2</v>
      </c>
      <c r="Z10" s="286">
        <v>2</v>
      </c>
      <c r="AA10" s="275">
        <v>3</v>
      </c>
      <c r="AB10" s="31">
        <f>SUM(N10:AA10)</f>
        <v>59</v>
      </c>
      <c r="AC10" s="103">
        <v>3</v>
      </c>
      <c r="AD10" s="286">
        <v>2</v>
      </c>
      <c r="AE10" s="127">
        <v>4</v>
      </c>
      <c r="AF10" s="26"/>
      <c r="AG10" s="26"/>
      <c r="AH10" s="286"/>
      <c r="AI10" s="286">
        <v>4</v>
      </c>
      <c r="AJ10" s="287"/>
      <c r="AK10" s="29">
        <v>22</v>
      </c>
      <c r="AL10" s="29">
        <v>2</v>
      </c>
      <c r="AM10" s="29">
        <v>11</v>
      </c>
      <c r="AN10" s="32">
        <v>11</v>
      </c>
      <c r="AO10" s="23">
        <v>12</v>
      </c>
    </row>
    <row r="11" spans="1:42" s="233" customFormat="1" ht="22.5" customHeight="1">
      <c r="A11" s="151">
        <v>1</v>
      </c>
      <c r="B11" s="292" t="s">
        <v>182</v>
      </c>
      <c r="C11" s="293" t="s">
        <v>183</v>
      </c>
      <c r="D11" s="295" t="s">
        <v>0</v>
      </c>
      <c r="E11" s="299" t="s">
        <v>204</v>
      </c>
      <c r="F11" s="295" t="s">
        <v>110</v>
      </c>
      <c r="G11" s="180"/>
      <c r="H11" s="304"/>
      <c r="I11" s="305">
        <v>6</v>
      </c>
      <c r="J11" s="305">
        <v>7.3</v>
      </c>
      <c r="K11" s="306"/>
      <c r="L11" s="305">
        <v>7.6</v>
      </c>
      <c r="M11" s="307"/>
      <c r="N11" s="144">
        <v>8.4</v>
      </c>
      <c r="O11" s="74">
        <v>7.8</v>
      </c>
      <c r="P11" s="50">
        <f>SUMPRODUCT($H$10:$O$10,H11:O11)/$P$10</f>
        <v>4.01</v>
      </c>
      <c r="Q11" s="83"/>
      <c r="R11" s="144"/>
      <c r="S11" s="74"/>
      <c r="T11" s="74"/>
      <c r="U11" s="74"/>
      <c r="V11" s="98"/>
      <c r="W11" s="279"/>
      <c r="X11" s="78"/>
      <c r="Y11" s="74"/>
      <c r="Z11" s="78"/>
      <c r="AA11" s="78"/>
      <c r="AB11" s="50" t="e">
        <f aca="true" t="shared" si="0" ref="AB11:AB22">SUMPRODUCT($N$10:$AA$10,R11:AA11)/$AB$10</f>
        <v>#VALUE!</v>
      </c>
      <c r="AC11" s="78"/>
      <c r="AD11" s="78"/>
      <c r="AE11" s="74"/>
      <c r="AF11" s="78"/>
      <c r="AG11" s="78"/>
      <c r="AH11" s="100"/>
      <c r="AI11" s="99"/>
      <c r="AJ11" s="100"/>
      <c r="AK11" s="100"/>
      <c r="AL11" s="100"/>
      <c r="AM11" s="100"/>
      <c r="AN11" s="100"/>
      <c r="AO11" s="100"/>
      <c r="AP11" s="1"/>
    </row>
    <row r="12" spans="1:42" s="233" customFormat="1" ht="22.5" customHeight="1">
      <c r="A12" s="151">
        <v>2</v>
      </c>
      <c r="B12" s="292" t="s">
        <v>184</v>
      </c>
      <c r="C12" s="293" t="s">
        <v>185</v>
      </c>
      <c r="D12" s="295" t="s">
        <v>0</v>
      </c>
      <c r="E12" s="299">
        <v>37821</v>
      </c>
      <c r="F12" s="295" t="s">
        <v>197</v>
      </c>
      <c r="G12" s="180"/>
      <c r="H12" s="311"/>
      <c r="I12" s="144">
        <v>6</v>
      </c>
      <c r="J12" s="144">
        <v>6.6</v>
      </c>
      <c r="K12" s="144"/>
      <c r="L12" s="144">
        <v>7.5</v>
      </c>
      <c r="M12" s="145"/>
      <c r="N12" s="144">
        <v>7.3</v>
      </c>
      <c r="O12" s="74">
        <v>6.9</v>
      </c>
      <c r="P12" s="231">
        <f aca="true" t="shared" si="1" ref="P12:P22">SUMPRODUCT($H$10:$O$10,H12:O12)/$P$10</f>
        <v>3.7300000000000004</v>
      </c>
      <c r="Q12" s="291"/>
      <c r="R12" s="144"/>
      <c r="S12" s="74"/>
      <c r="T12" s="74"/>
      <c r="U12" s="74"/>
      <c r="V12" s="98"/>
      <c r="W12" s="279"/>
      <c r="X12" s="78"/>
      <c r="Y12" s="74"/>
      <c r="Z12" s="78"/>
      <c r="AA12" s="78"/>
      <c r="AB12" s="50" t="e">
        <f t="shared" si="0"/>
        <v>#VALUE!</v>
      </c>
      <c r="AC12" s="78"/>
      <c r="AD12" s="78"/>
      <c r="AE12" s="74"/>
      <c r="AF12" s="78"/>
      <c r="AG12" s="78"/>
      <c r="AH12" s="100"/>
      <c r="AI12" s="99"/>
      <c r="AJ12" s="100"/>
      <c r="AK12" s="100"/>
      <c r="AL12" s="100"/>
      <c r="AM12" s="100"/>
      <c r="AN12" s="100"/>
      <c r="AO12" s="100"/>
      <c r="AP12" s="1"/>
    </row>
    <row r="13" spans="1:41" s="1" customFormat="1" ht="22.5" customHeight="1">
      <c r="A13" s="151">
        <v>3</v>
      </c>
      <c r="B13" s="292" t="s">
        <v>186</v>
      </c>
      <c r="C13" s="293" t="s">
        <v>3</v>
      </c>
      <c r="D13" s="295" t="s">
        <v>0</v>
      </c>
      <c r="E13" s="300">
        <v>37140</v>
      </c>
      <c r="F13" s="295" t="s">
        <v>198</v>
      </c>
      <c r="G13" s="180"/>
      <c r="H13" s="311"/>
      <c r="I13" s="144">
        <v>7.4</v>
      </c>
      <c r="J13" s="74">
        <v>8.2</v>
      </c>
      <c r="K13" s="144"/>
      <c r="L13" s="144">
        <v>8.5</v>
      </c>
      <c r="M13" s="89"/>
      <c r="N13" s="89" t="s">
        <v>59</v>
      </c>
      <c r="O13" s="162">
        <v>6.5</v>
      </c>
      <c r="P13" s="50">
        <f>SUMPRODUCT($H$10:$O$10,H13:O13)/$P$10</f>
        <v>3.4299999999999997</v>
      </c>
      <c r="Q13" s="83"/>
      <c r="R13" s="144"/>
      <c r="S13" s="282"/>
      <c r="T13" s="254"/>
      <c r="U13" s="254"/>
      <c r="V13" s="74"/>
      <c r="W13" s="279"/>
      <c r="X13" s="78"/>
      <c r="Y13" s="74"/>
      <c r="Z13" s="78"/>
      <c r="AA13" s="78"/>
      <c r="AB13" s="50" t="e">
        <f t="shared" si="0"/>
        <v>#VALUE!</v>
      </c>
      <c r="AC13" s="78"/>
      <c r="AD13" s="78"/>
      <c r="AE13" s="254"/>
      <c r="AF13" s="78"/>
      <c r="AG13" s="78"/>
      <c r="AH13" s="100"/>
      <c r="AI13" s="283"/>
      <c r="AJ13" s="100"/>
      <c r="AK13" s="100"/>
      <c r="AL13" s="100"/>
      <c r="AM13" s="100"/>
      <c r="AN13" s="100"/>
      <c r="AO13" s="100"/>
    </row>
    <row r="14" spans="1:42" s="233" customFormat="1" ht="22.5" customHeight="1">
      <c r="A14" s="151">
        <v>4</v>
      </c>
      <c r="B14" s="292" t="s">
        <v>187</v>
      </c>
      <c r="C14" s="293" t="s">
        <v>117</v>
      </c>
      <c r="D14" s="295" t="s">
        <v>0</v>
      </c>
      <c r="E14" s="299">
        <v>37723</v>
      </c>
      <c r="F14" s="295" t="s">
        <v>198</v>
      </c>
      <c r="G14" s="180"/>
      <c r="H14" s="311"/>
      <c r="I14" s="312">
        <v>6.6</v>
      </c>
      <c r="J14" s="144">
        <v>6.1</v>
      </c>
      <c r="K14" s="182"/>
      <c r="L14" s="289">
        <v>7.8</v>
      </c>
      <c r="M14" s="145"/>
      <c r="N14" s="74">
        <v>7.6</v>
      </c>
      <c r="O14" s="74">
        <v>8</v>
      </c>
      <c r="P14" s="50">
        <f t="shared" si="1"/>
        <v>3.94</v>
      </c>
      <c r="Q14" s="83"/>
      <c r="R14" s="144"/>
      <c r="S14" s="74"/>
      <c r="T14" s="74"/>
      <c r="U14" s="74"/>
      <c r="V14" s="98"/>
      <c r="W14" s="279"/>
      <c r="X14" s="78"/>
      <c r="Y14" s="74"/>
      <c r="Z14" s="78"/>
      <c r="AA14" s="78"/>
      <c r="AB14" s="50" t="e">
        <f t="shared" si="0"/>
        <v>#VALUE!</v>
      </c>
      <c r="AC14" s="78"/>
      <c r="AD14" s="78"/>
      <c r="AE14" s="74"/>
      <c r="AF14" s="78"/>
      <c r="AG14" s="78"/>
      <c r="AH14" s="100"/>
      <c r="AI14" s="99"/>
      <c r="AJ14" s="100"/>
      <c r="AK14" s="100"/>
      <c r="AL14" s="100"/>
      <c r="AM14" s="100"/>
      <c r="AN14" s="100"/>
      <c r="AO14" s="100"/>
      <c r="AP14" s="1"/>
    </row>
    <row r="15" spans="1:41" s="1" customFormat="1" ht="22.5" customHeight="1">
      <c r="A15" s="151">
        <v>5</v>
      </c>
      <c r="B15" s="292" t="s">
        <v>188</v>
      </c>
      <c r="C15" s="293" t="s">
        <v>189</v>
      </c>
      <c r="D15" s="295" t="s">
        <v>0</v>
      </c>
      <c r="E15" s="299">
        <v>34535</v>
      </c>
      <c r="F15" s="295" t="s">
        <v>105</v>
      </c>
      <c r="G15" s="180"/>
      <c r="H15" s="311"/>
      <c r="I15" s="144">
        <v>7.3</v>
      </c>
      <c r="J15" s="144">
        <v>7.4</v>
      </c>
      <c r="K15" s="183"/>
      <c r="L15" s="144">
        <v>8.2</v>
      </c>
      <c r="M15" s="145"/>
      <c r="N15" s="144">
        <v>9.1</v>
      </c>
      <c r="O15" s="74">
        <v>8</v>
      </c>
      <c r="P15" s="49">
        <f t="shared" si="1"/>
        <v>4.365</v>
      </c>
      <c r="Q15" s="83">
        <v>7.5</v>
      </c>
      <c r="R15" s="144"/>
      <c r="S15" s="74"/>
      <c r="T15" s="74"/>
      <c r="U15" s="74"/>
      <c r="V15" s="98"/>
      <c r="W15" s="279"/>
      <c r="X15" s="78"/>
      <c r="Y15" s="74"/>
      <c r="Z15" s="78"/>
      <c r="AA15" s="182"/>
      <c r="AB15" s="50" t="e">
        <f t="shared" si="0"/>
        <v>#VALUE!</v>
      </c>
      <c r="AC15" s="78"/>
      <c r="AD15" s="78"/>
      <c r="AE15" s="74"/>
      <c r="AF15" s="78"/>
      <c r="AG15" s="78"/>
      <c r="AH15" s="100"/>
      <c r="AI15" s="99"/>
      <c r="AJ15" s="100"/>
      <c r="AK15" s="100"/>
      <c r="AL15" s="100"/>
      <c r="AM15" s="100"/>
      <c r="AN15" s="100"/>
      <c r="AO15" s="100"/>
    </row>
    <row r="16" spans="1:41" s="1" customFormat="1" ht="22.5" customHeight="1">
      <c r="A16" s="151">
        <v>6</v>
      </c>
      <c r="B16" s="292" t="s">
        <v>190</v>
      </c>
      <c r="C16" s="293" t="s">
        <v>191</v>
      </c>
      <c r="D16" s="295" t="s">
        <v>0</v>
      </c>
      <c r="E16" s="299">
        <v>36610</v>
      </c>
      <c r="F16" s="295" t="s">
        <v>199</v>
      </c>
      <c r="G16" s="180"/>
      <c r="H16" s="311"/>
      <c r="I16" s="144">
        <v>8.5</v>
      </c>
      <c r="J16" s="144">
        <v>7.5</v>
      </c>
      <c r="K16" s="89"/>
      <c r="L16" s="144">
        <v>7.9</v>
      </c>
      <c r="M16" s="145"/>
      <c r="N16" s="144">
        <v>9.1</v>
      </c>
      <c r="O16" s="74">
        <v>7.8</v>
      </c>
      <c r="P16" s="50">
        <f t="shared" si="1"/>
        <v>4.505</v>
      </c>
      <c r="Q16" s="153"/>
      <c r="R16" s="144"/>
      <c r="S16" s="74"/>
      <c r="T16" s="74"/>
      <c r="U16" s="74"/>
      <c r="V16" s="98"/>
      <c r="W16" s="279"/>
      <c r="X16" s="74"/>
      <c r="Y16" s="74"/>
      <c r="Z16" s="78"/>
      <c r="AA16" s="89"/>
      <c r="AB16" s="50" t="e">
        <f t="shared" si="0"/>
        <v>#VALUE!</v>
      </c>
      <c r="AC16" s="74"/>
      <c r="AD16" s="78"/>
      <c r="AE16" s="74"/>
      <c r="AF16" s="78"/>
      <c r="AG16" s="78"/>
      <c r="AH16" s="100"/>
      <c r="AI16" s="99"/>
      <c r="AJ16" s="100"/>
      <c r="AK16" s="100"/>
      <c r="AL16" s="100"/>
      <c r="AM16" s="100"/>
      <c r="AN16" s="100"/>
      <c r="AO16" s="100"/>
    </row>
    <row r="17" spans="1:41" s="1" customFormat="1" ht="22.5" customHeight="1">
      <c r="A17" s="151">
        <v>7</v>
      </c>
      <c r="B17" s="292" t="s">
        <v>192</v>
      </c>
      <c r="C17" s="293" t="s">
        <v>193</v>
      </c>
      <c r="D17" s="295" t="s">
        <v>0</v>
      </c>
      <c r="E17" s="299">
        <v>37625</v>
      </c>
      <c r="F17" s="295" t="s">
        <v>200</v>
      </c>
      <c r="G17" s="180"/>
      <c r="H17" s="311"/>
      <c r="I17" s="144">
        <v>7.8</v>
      </c>
      <c r="J17" s="144">
        <v>6.7</v>
      </c>
      <c r="K17" s="89"/>
      <c r="L17" s="144">
        <v>7.2</v>
      </c>
      <c r="M17" s="145"/>
      <c r="N17" s="144">
        <v>7</v>
      </c>
      <c r="O17" s="74">
        <v>6.6</v>
      </c>
      <c r="P17" s="50">
        <f t="shared" si="1"/>
        <v>3.9199999999999995</v>
      </c>
      <c r="Q17" s="83"/>
      <c r="R17" s="144"/>
      <c r="S17" s="74"/>
      <c r="T17" s="74"/>
      <c r="U17" s="74"/>
      <c r="V17" s="98"/>
      <c r="W17" s="279"/>
      <c r="X17" s="78"/>
      <c r="Y17" s="74"/>
      <c r="Z17" s="78"/>
      <c r="AA17" s="182"/>
      <c r="AB17" s="50" t="e">
        <f t="shared" si="0"/>
        <v>#VALUE!</v>
      </c>
      <c r="AC17" s="78"/>
      <c r="AD17" s="78"/>
      <c r="AE17" s="74"/>
      <c r="AF17" s="78"/>
      <c r="AG17" s="78"/>
      <c r="AH17" s="100"/>
      <c r="AI17" s="99"/>
      <c r="AJ17" s="100"/>
      <c r="AK17" s="100"/>
      <c r="AL17" s="100"/>
      <c r="AM17" s="100"/>
      <c r="AN17" s="100"/>
      <c r="AO17" s="100"/>
    </row>
    <row r="18" spans="1:41" s="1" customFormat="1" ht="22.5" customHeight="1">
      <c r="A18" s="151">
        <v>8</v>
      </c>
      <c r="B18" s="292" t="s">
        <v>194</v>
      </c>
      <c r="C18" s="293" t="s">
        <v>0</v>
      </c>
      <c r="D18" s="295" t="s">
        <v>0</v>
      </c>
      <c r="E18" s="299">
        <v>37623</v>
      </c>
      <c r="F18" s="295" t="s">
        <v>99</v>
      </c>
      <c r="G18" s="180"/>
      <c r="H18" s="311"/>
      <c r="I18" s="144">
        <v>6.3</v>
      </c>
      <c r="J18" s="144">
        <v>7</v>
      </c>
      <c r="K18" s="89"/>
      <c r="L18" s="144">
        <v>7.4</v>
      </c>
      <c r="M18" s="145"/>
      <c r="N18" s="144">
        <v>7.9</v>
      </c>
      <c r="O18" s="74">
        <v>7.3</v>
      </c>
      <c r="P18" s="50">
        <f t="shared" si="1"/>
        <v>3.905</v>
      </c>
      <c r="Q18" s="83"/>
      <c r="R18" s="144"/>
      <c r="S18" s="74"/>
      <c r="T18" s="74"/>
      <c r="U18" s="89"/>
      <c r="V18" s="98"/>
      <c r="W18" s="279"/>
      <c r="X18" s="78"/>
      <c r="Y18" s="74"/>
      <c r="Z18" s="78"/>
      <c r="AA18" s="78"/>
      <c r="AB18" s="50" t="e">
        <f t="shared" si="0"/>
        <v>#VALUE!</v>
      </c>
      <c r="AC18" s="78"/>
      <c r="AD18" s="78"/>
      <c r="AE18" s="74"/>
      <c r="AF18" s="78"/>
      <c r="AG18" s="78"/>
      <c r="AH18" s="100"/>
      <c r="AI18" s="99"/>
      <c r="AJ18" s="100"/>
      <c r="AK18" s="100"/>
      <c r="AL18" s="100"/>
      <c r="AM18" s="100"/>
      <c r="AN18" s="100"/>
      <c r="AO18" s="100"/>
    </row>
    <row r="19" spans="1:42" s="233" customFormat="1" ht="21.75" customHeight="1">
      <c r="A19" s="151">
        <v>9</v>
      </c>
      <c r="B19" s="292" t="s">
        <v>195</v>
      </c>
      <c r="C19" s="293" t="s">
        <v>196</v>
      </c>
      <c r="D19" s="295" t="s">
        <v>0</v>
      </c>
      <c r="E19" s="299">
        <v>37632</v>
      </c>
      <c r="F19" s="295" t="s">
        <v>201</v>
      </c>
      <c r="G19" s="180"/>
      <c r="H19" s="311"/>
      <c r="I19" s="144">
        <v>6.3</v>
      </c>
      <c r="J19" s="144">
        <v>6.5</v>
      </c>
      <c r="K19" s="89"/>
      <c r="L19" s="144">
        <v>8.2</v>
      </c>
      <c r="M19" s="290"/>
      <c r="N19" s="144">
        <v>7.1</v>
      </c>
      <c r="O19" s="74">
        <v>7.9</v>
      </c>
      <c r="P19" s="231">
        <f t="shared" si="1"/>
        <v>3.915</v>
      </c>
      <c r="Q19" s="83"/>
      <c r="R19" s="144"/>
      <c r="S19" s="74"/>
      <c r="T19" s="74"/>
      <c r="U19" s="74"/>
      <c r="V19" s="98"/>
      <c r="W19" s="279"/>
      <c r="X19" s="78"/>
      <c r="Y19" s="74"/>
      <c r="Z19" s="78"/>
      <c r="AA19" s="78"/>
      <c r="AB19" s="50" t="e">
        <f t="shared" si="0"/>
        <v>#VALUE!</v>
      </c>
      <c r="AC19" s="78"/>
      <c r="AD19" s="78"/>
      <c r="AE19" s="74"/>
      <c r="AF19" s="78"/>
      <c r="AG19" s="78"/>
      <c r="AH19" s="100"/>
      <c r="AI19" s="99"/>
      <c r="AJ19" s="100"/>
      <c r="AK19" s="100"/>
      <c r="AL19" s="100"/>
      <c r="AM19" s="100"/>
      <c r="AN19" s="100"/>
      <c r="AO19" s="100"/>
      <c r="AP19" s="1"/>
    </row>
    <row r="20" spans="1:41" s="1" customFormat="1" ht="22.5" customHeight="1">
      <c r="A20" s="151">
        <v>10</v>
      </c>
      <c r="B20" s="302" t="s">
        <v>152</v>
      </c>
      <c r="C20" s="303" t="s">
        <v>153</v>
      </c>
      <c r="D20" s="296" t="s">
        <v>0</v>
      </c>
      <c r="E20" s="301">
        <v>34308</v>
      </c>
      <c r="F20" s="296" t="s">
        <v>132</v>
      </c>
      <c r="G20" s="180"/>
      <c r="H20" s="311"/>
      <c r="I20" s="312">
        <v>0</v>
      </c>
      <c r="J20" s="144">
        <v>0</v>
      </c>
      <c r="K20" s="184"/>
      <c r="L20" s="289">
        <v>0</v>
      </c>
      <c r="M20" s="145"/>
      <c r="N20" s="144">
        <v>0</v>
      </c>
      <c r="O20" s="74">
        <v>0</v>
      </c>
      <c r="P20" s="49">
        <f t="shared" si="1"/>
        <v>0</v>
      </c>
      <c r="Q20" s="83"/>
      <c r="R20" s="144"/>
      <c r="S20" s="74"/>
      <c r="T20" s="74"/>
      <c r="U20" s="89"/>
      <c r="V20" s="98"/>
      <c r="W20" s="279"/>
      <c r="X20" s="78"/>
      <c r="Y20" s="74"/>
      <c r="Z20" s="78"/>
      <c r="AA20" s="182"/>
      <c r="AB20" s="50" t="e">
        <f t="shared" si="0"/>
        <v>#VALUE!</v>
      </c>
      <c r="AC20" s="78"/>
      <c r="AD20" s="78"/>
      <c r="AE20" s="74"/>
      <c r="AF20" s="78"/>
      <c r="AG20" s="78"/>
      <c r="AH20" s="100"/>
      <c r="AI20" s="99"/>
      <c r="AJ20" s="100"/>
      <c r="AK20" s="100"/>
      <c r="AL20" s="100"/>
      <c r="AM20" s="100"/>
      <c r="AN20" s="100"/>
      <c r="AO20" s="100"/>
    </row>
    <row r="21" spans="1:41" s="1" customFormat="1" ht="22.5" customHeight="1">
      <c r="A21" s="151">
        <v>11</v>
      </c>
      <c r="B21" s="302" t="s">
        <v>206</v>
      </c>
      <c r="C21" s="303" t="s">
        <v>207</v>
      </c>
      <c r="D21" s="296" t="s">
        <v>0</v>
      </c>
      <c r="E21" s="301">
        <v>35402</v>
      </c>
      <c r="F21" s="297" t="s">
        <v>202</v>
      </c>
      <c r="G21" s="180"/>
      <c r="H21" s="313"/>
      <c r="I21" s="314">
        <v>0</v>
      </c>
      <c r="J21" s="308">
        <v>0</v>
      </c>
      <c r="K21" s="309"/>
      <c r="L21" s="308">
        <v>0</v>
      </c>
      <c r="M21" s="310"/>
      <c r="N21" s="144">
        <v>0</v>
      </c>
      <c r="O21" s="74">
        <v>0</v>
      </c>
      <c r="P21" s="50">
        <f t="shared" si="1"/>
        <v>0</v>
      </c>
      <c r="Q21" s="83"/>
      <c r="R21" s="144"/>
      <c r="S21" s="74"/>
      <c r="T21" s="74"/>
      <c r="U21" s="74"/>
      <c r="V21" s="98"/>
      <c r="W21" s="279"/>
      <c r="X21" s="78"/>
      <c r="Y21" s="74"/>
      <c r="Z21" s="78"/>
      <c r="AA21" s="182"/>
      <c r="AB21" s="50" t="e">
        <f t="shared" si="0"/>
        <v>#VALUE!</v>
      </c>
      <c r="AC21" s="78"/>
      <c r="AD21" s="78"/>
      <c r="AE21" s="74"/>
      <c r="AF21" s="78"/>
      <c r="AG21" s="78"/>
      <c r="AH21" s="100"/>
      <c r="AI21" s="99"/>
      <c r="AJ21" s="100"/>
      <c r="AK21" s="100"/>
      <c r="AL21" s="100"/>
      <c r="AM21" s="100"/>
      <c r="AN21" s="100"/>
      <c r="AO21" s="100"/>
    </row>
    <row r="22" spans="1:41" s="1" customFormat="1" ht="22.5" customHeight="1">
      <c r="A22" s="151">
        <v>12</v>
      </c>
      <c r="B22" s="302" t="s">
        <v>208</v>
      </c>
      <c r="C22" s="303" t="s">
        <v>209</v>
      </c>
      <c r="D22" s="296" t="s">
        <v>0</v>
      </c>
      <c r="E22" s="301" t="s">
        <v>205</v>
      </c>
      <c r="F22" s="298" t="s">
        <v>203</v>
      </c>
      <c r="G22" s="180"/>
      <c r="H22" s="311"/>
      <c r="I22" s="312">
        <v>0</v>
      </c>
      <c r="J22" s="144">
        <v>0</v>
      </c>
      <c r="K22" s="182"/>
      <c r="L22" s="147">
        <v>0</v>
      </c>
      <c r="M22" s="145"/>
      <c r="N22" s="144">
        <v>0</v>
      </c>
      <c r="O22" s="74">
        <v>0</v>
      </c>
      <c r="P22" s="50">
        <f t="shared" si="1"/>
        <v>0</v>
      </c>
      <c r="Q22" s="155"/>
      <c r="R22" s="144"/>
      <c r="S22" s="273"/>
      <c r="T22" s="273"/>
      <c r="U22" s="272"/>
      <c r="V22" s="98"/>
      <c r="W22" s="279"/>
      <c r="X22" s="78"/>
      <c r="Y22" s="74"/>
      <c r="Z22" s="78"/>
      <c r="AA22" s="182"/>
      <c r="AB22" s="50" t="e">
        <f t="shared" si="0"/>
        <v>#VALUE!</v>
      </c>
      <c r="AC22" s="78"/>
      <c r="AD22" s="78"/>
      <c r="AE22" s="285"/>
      <c r="AF22" s="78"/>
      <c r="AG22" s="78"/>
      <c r="AH22" s="100"/>
      <c r="AI22" s="99"/>
      <c r="AJ22" s="100"/>
      <c r="AK22" s="100"/>
      <c r="AL22" s="100"/>
      <c r="AM22" s="100"/>
      <c r="AN22" s="100"/>
      <c r="AO22" s="100"/>
    </row>
    <row r="23" spans="1:41" s="2" customFormat="1" ht="19.5" customHeight="1">
      <c r="A23" s="34"/>
      <c r="B23" s="35"/>
      <c r="C23" s="35"/>
      <c r="D23" s="35"/>
      <c r="E23" s="35"/>
      <c r="F23" s="33" t="s">
        <v>90</v>
      </c>
      <c r="G23" s="21">
        <f aca="true" t="shared" si="2" ref="G23:O23">COUNTIF(G19:G22,"&lt;5")</f>
        <v>0</v>
      </c>
      <c r="H23" s="58">
        <f t="shared" si="2"/>
        <v>0</v>
      </c>
      <c r="I23" s="21">
        <f t="shared" si="2"/>
        <v>3</v>
      </c>
      <c r="J23" s="21">
        <f t="shared" si="2"/>
        <v>3</v>
      </c>
      <c r="K23" s="21">
        <f t="shared" si="2"/>
        <v>0</v>
      </c>
      <c r="L23" s="21">
        <f t="shared" si="2"/>
        <v>3</v>
      </c>
      <c r="M23" s="21">
        <f t="shared" si="2"/>
        <v>0</v>
      </c>
      <c r="N23" s="21">
        <f t="shared" si="2"/>
        <v>3</v>
      </c>
      <c r="O23" s="21">
        <f t="shared" si="2"/>
        <v>3</v>
      </c>
      <c r="P23" s="37"/>
      <c r="Q23" s="21">
        <f>COUNTIF(Q19:Q22,"&lt;5")</f>
        <v>0</v>
      </c>
      <c r="R23" s="21">
        <f>COUNTIF(R19:R22,"&lt;5")</f>
        <v>0</v>
      </c>
      <c r="S23" s="58">
        <f>COUNTIF(S11:S22,"&lt;5")</f>
        <v>0</v>
      </c>
      <c r="T23" s="58"/>
      <c r="U23" s="58"/>
      <c r="V23" s="21">
        <f>COUNTIF(V11:V22,"&lt;5")</f>
        <v>0</v>
      </c>
      <c r="W23" s="284">
        <f>COUNTIF(AI19:AI22,"&lt;5")</f>
        <v>0</v>
      </c>
      <c r="X23" s="284"/>
      <c r="Y23" s="284"/>
      <c r="Z23" s="284"/>
      <c r="AA23" s="21">
        <f>COUNTIF(AA11:AA22,"&lt;5")</f>
        <v>0</v>
      </c>
      <c r="AB23" s="37"/>
      <c r="AC23" s="21" t="e">
        <f>COUNTIF(#REF!,"&lt;5")</f>
        <v>#REF!</v>
      </c>
      <c r="AD23" s="36"/>
      <c r="AE23" s="36"/>
      <c r="AF23" s="38"/>
      <c r="AG23" s="38"/>
      <c r="AH23" s="39"/>
      <c r="AI23" s="39"/>
      <c r="AJ23" s="39"/>
      <c r="AK23" s="39"/>
      <c r="AL23" s="39"/>
      <c r="AM23" s="39"/>
      <c r="AN23" s="39"/>
      <c r="AO23" s="39"/>
    </row>
    <row r="24" spans="1:41" ht="16.5">
      <c r="A24" s="40" t="s">
        <v>2</v>
      </c>
      <c r="B24" s="40"/>
      <c r="C24" s="40"/>
      <c r="D24" s="40"/>
      <c r="E24" s="40"/>
      <c r="F24" s="15" t="s">
        <v>59</v>
      </c>
      <c r="G24" s="41">
        <f aca="true" t="shared" si="3" ref="G24:O24">COUNTIF(G19:G22,"HL")</f>
        <v>0</v>
      </c>
      <c r="H24" s="59">
        <f t="shared" si="3"/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1">
        <f t="shared" si="3"/>
        <v>0</v>
      </c>
      <c r="M24" s="41">
        <f t="shared" si="3"/>
        <v>0</v>
      </c>
      <c r="N24" s="41">
        <f t="shared" si="3"/>
        <v>0</v>
      </c>
      <c r="O24" s="41">
        <f t="shared" si="3"/>
        <v>0</v>
      </c>
      <c r="P24" s="16"/>
      <c r="Q24" s="41">
        <f>COUNTIF(Q19:Q22,"HL")</f>
        <v>0</v>
      </c>
      <c r="R24" s="41">
        <f>COUNTIF(R19:R22,"HL")</f>
        <v>0</v>
      </c>
      <c r="S24" s="59">
        <f>COUNTIF(S19:S22,"HL")</f>
        <v>0</v>
      </c>
      <c r="T24" s="59"/>
      <c r="U24" s="59"/>
      <c r="V24" s="41">
        <f>COUNTIF(V19:V22,"HL")</f>
        <v>0</v>
      </c>
      <c r="W24" s="41">
        <f>COUNTIF(AI19:AI22,"HL")</f>
        <v>0</v>
      </c>
      <c r="X24" s="41"/>
      <c r="Y24" s="41"/>
      <c r="Z24" s="41"/>
      <c r="AA24" s="41">
        <f>COUNTIF(AA19:AA22,"HL")</f>
        <v>0</v>
      </c>
      <c r="AB24" s="16"/>
      <c r="AC24" s="41" t="e">
        <f>COUNTIF(#REF!,"HL")</f>
        <v>#REF!</v>
      </c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2:5" ht="15">
      <c r="B25" s="3" t="s">
        <v>36</v>
      </c>
      <c r="C25" s="4" t="s">
        <v>59</v>
      </c>
      <c r="D25" s="4"/>
      <c r="E25" s="4"/>
    </row>
    <row r="26" spans="2:5" ht="12.75">
      <c r="B26" s="6" t="s">
        <v>37</v>
      </c>
      <c r="C26" s="6" t="s">
        <v>38</v>
      </c>
      <c r="D26" s="6"/>
      <c r="E26" s="6"/>
    </row>
    <row r="27" spans="2:5" ht="12.75">
      <c r="B27" s="6" t="s">
        <v>39</v>
      </c>
      <c r="C27" s="6" t="s">
        <v>40</v>
      </c>
      <c r="D27" s="6"/>
      <c r="E27" s="6"/>
    </row>
    <row r="28" spans="2:3" ht="12.75">
      <c r="B28" s="9" t="s">
        <v>70</v>
      </c>
      <c r="C28" s="9" t="s">
        <v>71</v>
      </c>
    </row>
    <row r="29" spans="1:21" ht="22.5" customHeight="1">
      <c r="A29" s="422" t="s">
        <v>92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</row>
  </sheetData>
  <sheetProtection/>
  <mergeCells count="20">
    <mergeCell ref="A1:E1"/>
    <mergeCell ref="A2:E2"/>
    <mergeCell ref="F1:P1"/>
    <mergeCell ref="F2:P2"/>
    <mergeCell ref="A5:P5"/>
    <mergeCell ref="AC7:AH7"/>
    <mergeCell ref="A6:AJ6"/>
    <mergeCell ref="P7:P8"/>
    <mergeCell ref="R7:AA7"/>
    <mergeCell ref="AB7:AB8"/>
    <mergeCell ref="AI7:AM7"/>
    <mergeCell ref="AN7:AN8"/>
    <mergeCell ref="AO7:AO8"/>
    <mergeCell ref="A29:U29"/>
    <mergeCell ref="D7:D10"/>
    <mergeCell ref="F7:F10"/>
    <mergeCell ref="A7:A10"/>
    <mergeCell ref="B7:C10"/>
    <mergeCell ref="E7:E10"/>
    <mergeCell ref="G7:O7"/>
  </mergeCells>
  <printOptions/>
  <pageMargins left="0.57" right="0.35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27"/>
  <sheetViews>
    <sheetView zoomScalePageLayoutView="0" workbookViewId="0" topLeftCell="A13">
      <selection activeCell="H29" sqref="H29"/>
    </sheetView>
  </sheetViews>
  <sheetFormatPr defaultColWidth="9.33203125" defaultRowHeight="12.75"/>
  <cols>
    <col min="1" max="1" width="7.16015625" style="1" customWidth="1"/>
    <col min="2" max="2" width="23" style="1" customWidth="1"/>
    <col min="3" max="3" width="8" style="1" customWidth="1"/>
    <col min="4" max="4" width="9.33203125" style="62" customWidth="1"/>
    <col min="5" max="5" width="15.33203125" style="1" customWidth="1"/>
    <col min="6" max="6" width="16.33203125" style="1" customWidth="1"/>
    <col min="7" max="7" width="6.83203125" style="1" customWidth="1"/>
    <col min="8" max="8" width="7.5" style="1" customWidth="1"/>
    <col min="9" max="9" width="6.5" style="118" customWidth="1"/>
    <col min="10" max="14" width="6.5" style="1" customWidth="1"/>
    <col min="15" max="15" width="7.83203125" style="118" customWidth="1"/>
    <col min="16" max="16" width="10.83203125" style="1" customWidth="1"/>
    <col min="17" max="19" width="7" style="1" customWidth="1"/>
    <col min="20" max="20" width="9.5" style="1" customWidth="1"/>
    <col min="21" max="21" width="9.33203125" style="1" customWidth="1"/>
    <col min="22" max="22" width="9" style="1" customWidth="1"/>
    <col min="23" max="24" width="7.5" style="1" customWidth="1"/>
    <col min="25" max="25" width="13" style="1" customWidth="1"/>
    <col min="26" max="28" width="9.33203125" style="1" customWidth="1"/>
    <col min="29" max="16384" width="9.33203125" style="1" customWidth="1"/>
  </cols>
  <sheetData>
    <row r="1" spans="1:37" ht="16.5" customHeight="1">
      <c r="A1" s="439" t="s">
        <v>58</v>
      </c>
      <c r="B1" s="439"/>
      <c r="C1" s="439"/>
      <c r="D1" s="439"/>
      <c r="E1" s="439"/>
      <c r="F1" s="401" t="s">
        <v>7</v>
      </c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</row>
    <row r="2" spans="1:37" ht="16.5">
      <c r="A2" s="401" t="s">
        <v>8</v>
      </c>
      <c r="B2" s="401"/>
      <c r="C2" s="401"/>
      <c r="D2" s="401"/>
      <c r="E2" s="401"/>
      <c r="F2" s="402" t="s">
        <v>6</v>
      </c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</row>
    <row r="3" spans="6:8" ht="16.5">
      <c r="F3" s="61"/>
      <c r="G3" s="61"/>
      <c r="H3" s="61"/>
    </row>
    <row r="4" spans="1:8" ht="16.5">
      <c r="A4" s="63"/>
      <c r="B4" s="63"/>
      <c r="C4" s="63"/>
      <c r="D4" s="53"/>
      <c r="E4" s="63"/>
      <c r="F4" s="63"/>
      <c r="G4" s="63"/>
      <c r="H4" s="63"/>
    </row>
    <row r="5" spans="1:37" ht="20.25">
      <c r="A5" s="384" t="s">
        <v>9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</row>
    <row r="6" spans="1:37" s="64" customFormat="1" ht="20.25">
      <c r="A6" s="384" t="s">
        <v>253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</row>
    <row r="7" ht="16.5">
      <c r="B7" s="65"/>
    </row>
    <row r="8" spans="1:37" s="69" customFormat="1" ht="24" customHeight="1">
      <c r="A8" s="385" t="s">
        <v>1</v>
      </c>
      <c r="B8" s="388" t="s">
        <v>10</v>
      </c>
      <c r="C8" s="388"/>
      <c r="D8" s="389" t="s">
        <v>65</v>
      </c>
      <c r="E8" s="388" t="s">
        <v>5</v>
      </c>
      <c r="F8" s="66"/>
      <c r="G8" s="66"/>
      <c r="H8" s="140"/>
      <c r="I8" s="398"/>
      <c r="J8" s="398"/>
      <c r="K8" s="398"/>
      <c r="L8" s="398"/>
      <c r="M8" s="399"/>
      <c r="N8" s="48"/>
      <c r="O8" s="48"/>
      <c r="P8" s="392" t="s">
        <v>11</v>
      </c>
      <c r="Q8" s="67"/>
      <c r="R8" s="67"/>
      <c r="S8" s="67"/>
      <c r="T8" s="398"/>
      <c r="U8" s="398"/>
      <c r="V8" s="398"/>
      <c r="W8" s="399"/>
      <c r="X8" s="263"/>
      <c r="Y8" s="392" t="s">
        <v>12</v>
      </c>
      <c r="Z8" s="68"/>
      <c r="AA8" s="68"/>
      <c r="AB8" s="398"/>
      <c r="AC8" s="398"/>
      <c r="AD8" s="399"/>
      <c r="AE8" s="392" t="s">
        <v>13</v>
      </c>
      <c r="AF8" s="398"/>
      <c r="AG8" s="398"/>
      <c r="AH8" s="398"/>
      <c r="AI8" s="398"/>
      <c r="AJ8" s="398"/>
      <c r="AK8" s="399"/>
    </row>
    <row r="9" spans="1:37" s="69" customFormat="1" ht="110.25" customHeight="1">
      <c r="A9" s="386"/>
      <c r="B9" s="388"/>
      <c r="C9" s="388"/>
      <c r="D9" s="390"/>
      <c r="E9" s="388"/>
      <c r="F9" s="395" t="s">
        <v>76</v>
      </c>
      <c r="G9" s="48" t="s">
        <v>170</v>
      </c>
      <c r="H9" s="44" t="s">
        <v>15</v>
      </c>
      <c r="I9" s="44" t="s">
        <v>17</v>
      </c>
      <c r="J9" s="112" t="s">
        <v>16</v>
      </c>
      <c r="K9" s="47" t="s">
        <v>21</v>
      </c>
      <c r="L9" s="47" t="s">
        <v>24</v>
      </c>
      <c r="M9" s="44" t="s">
        <v>18</v>
      </c>
      <c r="N9" s="112" t="s">
        <v>20</v>
      </c>
      <c r="O9" s="44" t="s">
        <v>19</v>
      </c>
      <c r="P9" s="393"/>
      <c r="Q9" s="70" t="s">
        <v>22</v>
      </c>
      <c r="R9" s="47" t="s">
        <v>175</v>
      </c>
      <c r="S9" s="70" t="s">
        <v>174</v>
      </c>
      <c r="T9" s="70" t="s">
        <v>176</v>
      </c>
      <c r="U9" s="70" t="s">
        <v>62</v>
      </c>
      <c r="V9" s="70" t="s">
        <v>63</v>
      </c>
      <c r="W9" s="70" t="s">
        <v>28</v>
      </c>
      <c r="X9" s="70" t="s">
        <v>27</v>
      </c>
      <c r="Y9" s="393"/>
      <c r="Z9" s="70" t="s">
        <v>23</v>
      </c>
      <c r="AA9" s="70" t="s">
        <v>25</v>
      </c>
      <c r="AB9" s="70" t="s">
        <v>26</v>
      </c>
      <c r="AC9" s="70" t="s">
        <v>28</v>
      </c>
      <c r="AD9" s="70" t="s">
        <v>29</v>
      </c>
      <c r="AE9" s="393"/>
      <c r="AF9" s="70" t="s">
        <v>30</v>
      </c>
      <c r="AG9" s="70" t="s">
        <v>31</v>
      </c>
      <c r="AH9" s="70" t="s">
        <v>32</v>
      </c>
      <c r="AI9" s="71" t="s">
        <v>33</v>
      </c>
      <c r="AJ9" s="70" t="s">
        <v>34</v>
      </c>
      <c r="AK9" s="70" t="s">
        <v>35</v>
      </c>
    </row>
    <row r="10" spans="1:37" s="69" customFormat="1" ht="22.5" customHeight="1">
      <c r="A10" s="386"/>
      <c r="B10" s="388"/>
      <c r="C10" s="388"/>
      <c r="D10" s="390"/>
      <c r="E10" s="388"/>
      <c r="F10" s="396"/>
      <c r="G10" s="317">
        <v>45</v>
      </c>
      <c r="H10" s="112">
        <v>30</v>
      </c>
      <c r="I10" s="317">
        <v>30</v>
      </c>
      <c r="J10" s="112">
        <v>45</v>
      </c>
      <c r="K10" s="112">
        <v>30</v>
      </c>
      <c r="L10" s="112">
        <v>105</v>
      </c>
      <c r="M10" s="317">
        <v>90</v>
      </c>
      <c r="N10" s="112">
        <v>30</v>
      </c>
      <c r="O10" s="317">
        <v>15</v>
      </c>
      <c r="P10" s="394"/>
      <c r="Q10" s="317">
        <v>45</v>
      </c>
      <c r="R10" s="112">
        <v>60</v>
      </c>
      <c r="S10" s="317">
        <v>60</v>
      </c>
      <c r="T10" s="317">
        <v>30</v>
      </c>
      <c r="U10" s="317">
        <v>105</v>
      </c>
      <c r="V10" s="112">
        <v>60</v>
      </c>
      <c r="W10" s="317">
        <v>30</v>
      </c>
      <c r="X10" s="317">
        <v>45</v>
      </c>
      <c r="Y10" s="394"/>
      <c r="Z10" s="112">
        <v>185</v>
      </c>
      <c r="AA10" s="112">
        <v>45</v>
      </c>
      <c r="AB10" s="318">
        <v>248</v>
      </c>
      <c r="AC10" s="317">
        <v>30</v>
      </c>
      <c r="AD10" s="317">
        <v>60</v>
      </c>
      <c r="AE10" s="394"/>
      <c r="AF10" s="317">
        <v>45</v>
      </c>
      <c r="AG10" s="318">
        <v>92</v>
      </c>
      <c r="AH10" s="318">
        <v>110</v>
      </c>
      <c r="AI10" s="318">
        <v>240</v>
      </c>
      <c r="AJ10" s="318">
        <v>240</v>
      </c>
      <c r="AK10" s="318">
        <v>240</v>
      </c>
    </row>
    <row r="11" spans="1:37" s="69" customFormat="1" ht="17.25" customHeight="1">
      <c r="A11" s="387"/>
      <c r="B11" s="388"/>
      <c r="C11" s="388"/>
      <c r="D11" s="391"/>
      <c r="E11" s="388"/>
      <c r="F11" s="397"/>
      <c r="G11" s="317">
        <v>3</v>
      </c>
      <c r="H11" s="112">
        <v>2</v>
      </c>
      <c r="I11" s="317">
        <v>2</v>
      </c>
      <c r="J11" s="112">
        <v>3</v>
      </c>
      <c r="K11" s="112">
        <v>2</v>
      </c>
      <c r="L11" s="112">
        <v>7</v>
      </c>
      <c r="M11" s="317">
        <v>6</v>
      </c>
      <c r="N11" s="112">
        <v>2</v>
      </c>
      <c r="O11" s="317">
        <v>1</v>
      </c>
      <c r="P11" s="317">
        <f>SUM(H11:O11)</f>
        <v>25</v>
      </c>
      <c r="Q11" s="317">
        <v>3</v>
      </c>
      <c r="R11" s="112">
        <v>4</v>
      </c>
      <c r="S11" s="317">
        <v>4</v>
      </c>
      <c r="T11" s="317">
        <v>2</v>
      </c>
      <c r="U11" s="317">
        <v>7</v>
      </c>
      <c r="V11" s="112">
        <v>4</v>
      </c>
      <c r="W11" s="317">
        <v>2</v>
      </c>
      <c r="X11" s="317">
        <v>3</v>
      </c>
      <c r="Y11" s="112">
        <f>SUM(Q11:X11)</f>
        <v>29</v>
      </c>
      <c r="Z11" s="112">
        <v>7</v>
      </c>
      <c r="AA11" s="112">
        <v>3</v>
      </c>
      <c r="AB11" s="318">
        <v>8</v>
      </c>
      <c r="AC11" s="317">
        <v>2</v>
      </c>
      <c r="AD11" s="317">
        <v>3</v>
      </c>
      <c r="AE11" s="317">
        <f>SUM(W11:AD11)</f>
        <v>57</v>
      </c>
      <c r="AF11" s="317">
        <v>2</v>
      </c>
      <c r="AG11" s="318">
        <v>3</v>
      </c>
      <c r="AH11" s="318">
        <v>4</v>
      </c>
      <c r="AI11" s="318">
        <v>7</v>
      </c>
      <c r="AJ11" s="318">
        <v>7</v>
      </c>
      <c r="AK11" s="318">
        <v>7</v>
      </c>
    </row>
    <row r="12" spans="1:37" s="54" customFormat="1" ht="20.25" customHeight="1">
      <c r="A12" s="51">
        <v>1</v>
      </c>
      <c r="B12" s="113" t="s">
        <v>211</v>
      </c>
      <c r="C12" s="320" t="s">
        <v>212</v>
      </c>
      <c r="D12" s="321" t="s">
        <v>0</v>
      </c>
      <c r="E12" s="322">
        <v>37968</v>
      </c>
      <c r="F12" s="321" t="s">
        <v>110</v>
      </c>
      <c r="G12" s="83"/>
      <c r="H12" s="162"/>
      <c r="I12" s="74"/>
      <c r="J12" s="74"/>
      <c r="K12" s="76"/>
      <c r="L12" s="84"/>
      <c r="M12" s="82"/>
      <c r="N12" s="77"/>
      <c r="O12" s="75"/>
      <c r="P12" s="319">
        <f>SUMPRODUCT($H$11:$O$11,H12:O12)/$P$11</f>
        <v>0</v>
      </c>
      <c r="Q12" s="78"/>
      <c r="R12" s="76"/>
      <c r="S12" s="78"/>
      <c r="T12" s="78"/>
      <c r="U12" s="79"/>
      <c r="V12" s="80"/>
      <c r="W12" s="81"/>
      <c r="X12" s="84"/>
      <c r="Y12" s="319">
        <f>SUMPRODUCT($Q$11:$X$11,Q12:X12)/$Y$11</f>
        <v>0</v>
      </c>
      <c r="Z12" s="74"/>
      <c r="AA12" s="51"/>
      <c r="AB12" s="78"/>
      <c r="AC12" s="83"/>
      <c r="AD12" s="78"/>
      <c r="AE12" s="83"/>
      <c r="AF12" s="83"/>
      <c r="AG12" s="83"/>
      <c r="AH12" s="83"/>
      <c r="AI12" s="83"/>
      <c r="AJ12" s="83"/>
      <c r="AK12" s="83"/>
    </row>
    <row r="13" spans="1:37" s="86" customFormat="1" ht="20.25" customHeight="1">
      <c r="A13" s="51">
        <v>2</v>
      </c>
      <c r="B13" s="113" t="s">
        <v>213</v>
      </c>
      <c r="C13" s="320" t="s">
        <v>214</v>
      </c>
      <c r="D13" s="129" t="s">
        <v>0</v>
      </c>
      <c r="E13" s="135">
        <v>32426</v>
      </c>
      <c r="F13" s="129" t="s">
        <v>99</v>
      </c>
      <c r="G13" s="85"/>
      <c r="H13" s="162"/>
      <c r="I13" s="74"/>
      <c r="J13" s="74"/>
      <c r="K13" s="76"/>
      <c r="L13" s="84"/>
      <c r="M13" s="82"/>
      <c r="N13" s="76"/>
      <c r="O13" s="75"/>
      <c r="P13" s="319">
        <f aca="true" t="shared" si="0" ref="P13:P32">SUMPRODUCT($H$11:$O$11,H13:O13)/$P$11</f>
        <v>0</v>
      </c>
      <c r="Q13" s="78"/>
      <c r="R13" s="76"/>
      <c r="S13" s="74"/>
      <c r="T13" s="78"/>
      <c r="U13" s="79"/>
      <c r="V13" s="80"/>
      <c r="W13" s="81"/>
      <c r="X13" s="84"/>
      <c r="Y13" s="78"/>
      <c r="Z13" s="74"/>
      <c r="AA13" s="51"/>
      <c r="AB13" s="74"/>
      <c r="AC13" s="85"/>
      <c r="AD13" s="74"/>
      <c r="AE13" s="85"/>
      <c r="AF13" s="85"/>
      <c r="AG13" s="85"/>
      <c r="AH13" s="85"/>
      <c r="AI13" s="85"/>
      <c r="AJ13" s="85"/>
      <c r="AK13" s="85"/>
    </row>
    <row r="14" spans="1:37" s="54" customFormat="1" ht="20.25" customHeight="1">
      <c r="A14" s="51">
        <v>3</v>
      </c>
      <c r="B14" s="113" t="s">
        <v>215</v>
      </c>
      <c r="C14" s="320" t="s">
        <v>216</v>
      </c>
      <c r="D14" s="321" t="s">
        <v>0</v>
      </c>
      <c r="E14" s="322">
        <v>34688</v>
      </c>
      <c r="F14" s="321" t="s">
        <v>99</v>
      </c>
      <c r="G14" s="83"/>
      <c r="H14" s="162"/>
      <c r="I14" s="74"/>
      <c r="J14" s="74"/>
      <c r="K14" s="76"/>
      <c r="L14" s="84"/>
      <c r="M14" s="73"/>
      <c r="N14" s="77"/>
      <c r="O14" s="75"/>
      <c r="P14" s="319">
        <f t="shared" si="0"/>
        <v>0</v>
      </c>
      <c r="Q14" s="78"/>
      <c r="R14" s="76"/>
      <c r="S14" s="78"/>
      <c r="T14" s="78"/>
      <c r="U14" s="79"/>
      <c r="V14" s="80"/>
      <c r="W14" s="81"/>
      <c r="X14" s="84"/>
      <c r="Y14" s="78"/>
      <c r="Z14" s="74"/>
      <c r="AA14" s="74"/>
      <c r="AB14" s="78"/>
      <c r="AC14" s="83"/>
      <c r="AD14" s="78"/>
      <c r="AE14" s="83"/>
      <c r="AF14" s="83"/>
      <c r="AG14" s="83"/>
      <c r="AH14" s="83"/>
      <c r="AI14" s="83"/>
      <c r="AJ14" s="83"/>
      <c r="AK14" s="83"/>
    </row>
    <row r="15" spans="1:37" s="54" customFormat="1" ht="20.25" customHeight="1">
      <c r="A15" s="51">
        <v>4</v>
      </c>
      <c r="B15" s="113" t="s">
        <v>217</v>
      </c>
      <c r="C15" s="320" t="s">
        <v>218</v>
      </c>
      <c r="D15" s="321" t="s">
        <v>0</v>
      </c>
      <c r="E15" s="322">
        <v>38313</v>
      </c>
      <c r="F15" s="321" t="s">
        <v>99</v>
      </c>
      <c r="G15" s="83"/>
      <c r="H15" s="162"/>
      <c r="I15" s="74"/>
      <c r="J15" s="74"/>
      <c r="K15" s="78"/>
      <c r="L15" s="84"/>
      <c r="M15" s="82"/>
      <c r="N15" s="77"/>
      <c r="O15" s="75"/>
      <c r="P15" s="319">
        <f t="shared" si="0"/>
        <v>0</v>
      </c>
      <c r="Q15" s="78"/>
      <c r="R15" s="78"/>
      <c r="S15" s="74"/>
      <c r="T15" s="78"/>
      <c r="U15" s="78"/>
      <c r="V15" s="81"/>
      <c r="W15" s="81"/>
      <c r="X15" s="84"/>
      <c r="Y15" s="319">
        <f>SUMPRODUCT($Q$11:$X$11,Q15:X15)/$Y$11</f>
        <v>0</v>
      </c>
      <c r="Z15" s="74"/>
      <c r="AA15" s="74"/>
      <c r="AB15" s="74"/>
      <c r="AC15" s="51"/>
      <c r="AD15" s="74"/>
      <c r="AE15" s="51"/>
      <c r="AF15" s="51"/>
      <c r="AG15" s="51"/>
      <c r="AH15" s="51"/>
      <c r="AI15" s="51"/>
      <c r="AJ15" s="51"/>
      <c r="AK15" s="51"/>
    </row>
    <row r="16" spans="1:37" s="331" customFormat="1" ht="20.25" customHeight="1">
      <c r="A16" s="242">
        <v>5</v>
      </c>
      <c r="B16" s="164" t="s">
        <v>219</v>
      </c>
      <c r="C16" s="327" t="s">
        <v>220</v>
      </c>
      <c r="D16" s="166" t="s">
        <v>0</v>
      </c>
      <c r="E16" s="328">
        <v>37643</v>
      </c>
      <c r="F16" s="166" t="s">
        <v>247</v>
      </c>
      <c r="G16" s="242"/>
      <c r="H16" s="252"/>
      <c r="I16" s="169"/>
      <c r="J16" s="169"/>
      <c r="K16" s="329"/>
      <c r="L16" s="170"/>
      <c r="M16" s="171"/>
      <c r="N16" s="174"/>
      <c r="O16" s="173"/>
      <c r="P16" s="330">
        <f t="shared" si="0"/>
        <v>0</v>
      </c>
      <c r="Q16" s="172"/>
      <c r="R16" s="329"/>
      <c r="S16" s="169"/>
      <c r="T16" s="172"/>
      <c r="U16" s="172"/>
      <c r="V16" s="245"/>
      <c r="W16" s="245"/>
      <c r="X16" s="170"/>
      <c r="Y16" s="330">
        <f>SUMPRODUCT($Q$11:$X$11,Q16:X16)/$Y$11</f>
        <v>0</v>
      </c>
      <c r="Z16" s="169"/>
      <c r="AA16" s="169"/>
      <c r="AB16" s="169"/>
      <c r="AC16" s="242"/>
      <c r="AD16" s="169"/>
      <c r="AE16" s="242"/>
      <c r="AF16" s="242"/>
      <c r="AG16" s="242"/>
      <c r="AH16" s="242"/>
      <c r="AI16" s="242"/>
      <c r="AJ16" s="242"/>
      <c r="AK16" s="242"/>
    </row>
    <row r="17" spans="1:37" s="54" customFormat="1" ht="20.25" customHeight="1">
      <c r="A17" s="51">
        <v>6</v>
      </c>
      <c r="B17" s="113" t="s">
        <v>221</v>
      </c>
      <c r="C17" s="320" t="s">
        <v>222</v>
      </c>
      <c r="D17" s="129" t="s">
        <v>0</v>
      </c>
      <c r="E17" s="135">
        <v>37651</v>
      </c>
      <c r="F17" s="129" t="s">
        <v>248</v>
      </c>
      <c r="G17" s="83"/>
      <c r="H17" s="162"/>
      <c r="I17" s="74"/>
      <c r="J17" s="51"/>
      <c r="K17" s="141"/>
      <c r="L17" s="81"/>
      <c r="M17" s="51"/>
      <c r="N17" s="77"/>
      <c r="O17" s="74"/>
      <c r="P17" s="319">
        <f t="shared" si="0"/>
        <v>0</v>
      </c>
      <c r="Q17" s="78"/>
      <c r="R17" s="254"/>
      <c r="S17" s="78"/>
      <c r="T17" s="254"/>
      <c r="U17" s="74"/>
      <c r="V17" s="162"/>
      <c r="W17" s="81"/>
      <c r="X17" s="84"/>
      <c r="Y17" s="319">
        <f>SUMPRODUCT($Q$11:$X$11,Q17:X17)/$Y$11</f>
        <v>0</v>
      </c>
      <c r="Z17" s="74"/>
      <c r="AA17" s="74"/>
      <c r="AB17" s="78"/>
      <c r="AC17" s="83"/>
      <c r="AD17" s="78"/>
      <c r="AE17" s="83"/>
      <c r="AF17" s="83"/>
      <c r="AG17" s="83"/>
      <c r="AH17" s="83"/>
      <c r="AI17" s="83"/>
      <c r="AJ17" s="83"/>
      <c r="AK17" s="83"/>
    </row>
    <row r="18" spans="1:37" s="54" customFormat="1" ht="20.25" customHeight="1">
      <c r="A18" s="51">
        <v>7</v>
      </c>
      <c r="B18" s="113" t="s">
        <v>184</v>
      </c>
      <c r="C18" s="320" t="s">
        <v>223</v>
      </c>
      <c r="D18" s="321" t="s">
        <v>0</v>
      </c>
      <c r="E18" s="322">
        <v>34428</v>
      </c>
      <c r="F18" s="321" t="s">
        <v>249</v>
      </c>
      <c r="G18" s="83"/>
      <c r="H18" s="162"/>
      <c r="I18" s="74"/>
      <c r="J18" s="74"/>
      <c r="K18" s="76"/>
      <c r="L18" s="81"/>
      <c r="M18" s="82"/>
      <c r="N18" s="77"/>
      <c r="O18" s="75"/>
      <c r="P18" s="319">
        <f t="shared" si="0"/>
        <v>0</v>
      </c>
      <c r="Q18" s="78"/>
      <c r="R18" s="76"/>
      <c r="S18" s="78"/>
      <c r="T18" s="78"/>
      <c r="U18" s="79"/>
      <c r="V18" s="80"/>
      <c r="W18" s="81"/>
      <c r="X18" s="84"/>
      <c r="Y18" s="78"/>
      <c r="Z18" s="74"/>
      <c r="AA18" s="74"/>
      <c r="AB18" s="78"/>
      <c r="AC18" s="83"/>
      <c r="AD18" s="78"/>
      <c r="AE18" s="83"/>
      <c r="AF18" s="83"/>
      <c r="AG18" s="83"/>
      <c r="AH18" s="83"/>
      <c r="AI18" s="83"/>
      <c r="AJ18" s="83"/>
      <c r="AK18" s="83"/>
    </row>
    <row r="19" spans="1:37" s="86" customFormat="1" ht="20.25" customHeight="1">
      <c r="A19" s="51">
        <v>8</v>
      </c>
      <c r="B19" s="113" t="s">
        <v>224</v>
      </c>
      <c r="C19" s="320" t="s">
        <v>225</v>
      </c>
      <c r="D19" s="321" t="s">
        <v>0</v>
      </c>
      <c r="E19" s="322">
        <v>34652</v>
      </c>
      <c r="F19" s="321" t="s">
        <v>250</v>
      </c>
      <c r="G19" s="85"/>
      <c r="H19" s="162"/>
      <c r="I19" s="74"/>
      <c r="J19" s="74"/>
      <c r="K19" s="76"/>
      <c r="L19" s="84"/>
      <c r="M19" s="82"/>
      <c r="N19" s="77"/>
      <c r="O19" s="75"/>
      <c r="P19" s="319">
        <f t="shared" si="0"/>
        <v>0</v>
      </c>
      <c r="Q19" s="78"/>
      <c r="R19" s="76"/>
      <c r="S19" s="74"/>
      <c r="T19" s="78"/>
      <c r="U19" s="79"/>
      <c r="V19" s="80"/>
      <c r="W19" s="81"/>
      <c r="X19" s="84"/>
      <c r="Y19" s="319">
        <f>SUMPRODUCT($Q$11:$X$11,Q19:X19)/$Y$11</f>
        <v>0</v>
      </c>
      <c r="Z19" s="74"/>
      <c r="AA19" s="74"/>
      <c r="AB19" s="74"/>
      <c r="AC19" s="85"/>
      <c r="AD19" s="74"/>
      <c r="AE19" s="85"/>
      <c r="AF19" s="85"/>
      <c r="AG19" s="85"/>
      <c r="AH19" s="85"/>
      <c r="AI19" s="85"/>
      <c r="AJ19" s="85"/>
      <c r="AK19" s="85"/>
    </row>
    <row r="20" spans="1:37" s="54" customFormat="1" ht="20.25" customHeight="1">
      <c r="A20" s="51">
        <v>9</v>
      </c>
      <c r="B20" s="113" t="s">
        <v>226</v>
      </c>
      <c r="C20" s="320" t="s">
        <v>227</v>
      </c>
      <c r="D20" s="321" t="s">
        <v>0</v>
      </c>
      <c r="E20" s="322">
        <v>37927</v>
      </c>
      <c r="F20" s="321" t="s">
        <v>99</v>
      </c>
      <c r="G20" s="83"/>
      <c r="H20" s="162"/>
      <c r="I20" s="74"/>
      <c r="J20" s="74"/>
      <c r="K20" s="76"/>
      <c r="L20" s="84"/>
      <c r="M20" s="82"/>
      <c r="N20" s="77"/>
      <c r="O20" s="75"/>
      <c r="P20" s="319">
        <f t="shared" si="0"/>
        <v>0</v>
      </c>
      <c r="Q20" s="78"/>
      <c r="R20" s="76"/>
      <c r="S20" s="78"/>
      <c r="T20" s="78"/>
      <c r="U20" s="79"/>
      <c r="V20" s="80"/>
      <c r="W20" s="81"/>
      <c r="X20" s="84"/>
      <c r="Y20" s="319">
        <f>SUMPRODUCT($Q$11:$X$11,Q20:X20)/$Y$11</f>
        <v>0</v>
      </c>
      <c r="Z20" s="74"/>
      <c r="AA20" s="74"/>
      <c r="AB20" s="78"/>
      <c r="AC20" s="83"/>
      <c r="AD20" s="78"/>
      <c r="AE20" s="83"/>
      <c r="AF20" s="83"/>
      <c r="AG20" s="83"/>
      <c r="AH20" s="83"/>
      <c r="AI20" s="83"/>
      <c r="AJ20" s="83"/>
      <c r="AK20" s="83"/>
    </row>
    <row r="21" spans="1:37" s="54" customFormat="1" ht="20.25" customHeight="1">
      <c r="A21" s="51">
        <v>10</v>
      </c>
      <c r="B21" s="113" t="s">
        <v>228</v>
      </c>
      <c r="C21" s="320" t="s">
        <v>229</v>
      </c>
      <c r="D21" s="321" t="s">
        <v>0</v>
      </c>
      <c r="E21" s="322">
        <v>37585</v>
      </c>
      <c r="F21" s="321" t="s">
        <v>99</v>
      </c>
      <c r="G21" s="83"/>
      <c r="H21" s="162"/>
      <c r="I21" s="74"/>
      <c r="J21" s="74"/>
      <c r="K21" s="76"/>
      <c r="L21" s="84"/>
      <c r="M21" s="82"/>
      <c r="N21" s="77"/>
      <c r="O21" s="75"/>
      <c r="P21" s="319">
        <f t="shared" si="0"/>
        <v>0</v>
      </c>
      <c r="Q21" s="78"/>
      <c r="R21" s="76"/>
      <c r="S21" s="78"/>
      <c r="T21" s="78"/>
      <c r="U21" s="79"/>
      <c r="V21" s="80"/>
      <c r="W21" s="81"/>
      <c r="X21" s="84"/>
      <c r="Y21" s="319">
        <f>SUMPRODUCT($Q$11:$X$11,Q21:X21)/$Y$11</f>
        <v>0</v>
      </c>
      <c r="Z21" s="74"/>
      <c r="AA21" s="74"/>
      <c r="AB21" s="78"/>
      <c r="AC21" s="83"/>
      <c r="AD21" s="78"/>
      <c r="AE21" s="83"/>
      <c r="AF21" s="83"/>
      <c r="AG21" s="83"/>
      <c r="AH21" s="83"/>
      <c r="AI21" s="83"/>
      <c r="AJ21" s="83"/>
      <c r="AK21" s="83"/>
    </row>
    <row r="22" spans="1:37" s="54" customFormat="1" ht="20.25" customHeight="1">
      <c r="A22" s="51">
        <v>11</v>
      </c>
      <c r="B22" s="113" t="s">
        <v>230</v>
      </c>
      <c r="C22" s="320" t="s">
        <v>231</v>
      </c>
      <c r="D22" s="321" t="s">
        <v>0</v>
      </c>
      <c r="E22" s="322">
        <v>37682</v>
      </c>
      <c r="F22" s="321" t="s">
        <v>99</v>
      </c>
      <c r="G22" s="83"/>
      <c r="H22" s="162"/>
      <c r="I22" s="74"/>
      <c r="J22" s="74"/>
      <c r="K22" s="76"/>
      <c r="L22" s="84"/>
      <c r="M22" s="82"/>
      <c r="N22" s="77"/>
      <c r="O22" s="75"/>
      <c r="P22" s="319">
        <f t="shared" si="0"/>
        <v>0</v>
      </c>
      <c r="Q22" s="78"/>
      <c r="R22" s="76"/>
      <c r="S22" s="78"/>
      <c r="T22" s="78"/>
      <c r="U22" s="79"/>
      <c r="V22" s="80"/>
      <c r="W22" s="81"/>
      <c r="X22" s="84"/>
      <c r="Y22" s="319">
        <f>SUMPRODUCT($Q$11:$X$11,Q22:X22)/$Y$11</f>
        <v>0</v>
      </c>
      <c r="Z22" s="74"/>
      <c r="AA22" s="74"/>
      <c r="AB22" s="78"/>
      <c r="AC22" s="83"/>
      <c r="AD22" s="78"/>
      <c r="AE22" s="83"/>
      <c r="AF22" s="83"/>
      <c r="AG22" s="83"/>
      <c r="AH22" s="83"/>
      <c r="AI22" s="83"/>
      <c r="AJ22" s="83"/>
      <c r="AK22" s="83"/>
    </row>
    <row r="23" spans="1:37" s="54" customFormat="1" ht="20.25" customHeight="1">
      <c r="A23" s="51">
        <v>12</v>
      </c>
      <c r="B23" s="113" t="s">
        <v>232</v>
      </c>
      <c r="C23" s="320" t="s">
        <v>67</v>
      </c>
      <c r="D23" s="321" t="s">
        <v>0</v>
      </c>
      <c r="E23" s="322">
        <v>36937</v>
      </c>
      <c r="F23" s="321" t="s">
        <v>251</v>
      </c>
      <c r="G23" s="83"/>
      <c r="H23" s="162"/>
      <c r="I23" s="74"/>
      <c r="J23" s="74"/>
      <c r="K23" s="76"/>
      <c r="L23" s="84"/>
      <c r="M23" s="82"/>
      <c r="N23" s="77"/>
      <c r="O23" s="75"/>
      <c r="P23" s="319">
        <f t="shared" si="0"/>
        <v>0</v>
      </c>
      <c r="Q23" s="78"/>
      <c r="R23" s="76"/>
      <c r="S23" s="78"/>
      <c r="T23" s="78"/>
      <c r="U23" s="79"/>
      <c r="V23" s="80"/>
      <c r="W23" s="81"/>
      <c r="X23" s="84"/>
      <c r="Y23" s="78"/>
      <c r="Z23" s="74"/>
      <c r="AA23" s="74"/>
      <c r="AB23" s="78"/>
      <c r="AC23" s="83"/>
      <c r="AD23" s="78"/>
      <c r="AE23" s="83"/>
      <c r="AF23" s="83"/>
      <c r="AG23" s="83"/>
      <c r="AH23" s="83"/>
      <c r="AI23" s="83"/>
      <c r="AJ23" s="83"/>
      <c r="AK23" s="83"/>
    </row>
    <row r="24" spans="1:37" s="54" customFormat="1" ht="20.25" customHeight="1">
      <c r="A24" s="51">
        <v>13</v>
      </c>
      <c r="B24" s="323" t="s">
        <v>233</v>
      </c>
      <c r="C24" s="324" t="s">
        <v>234</v>
      </c>
      <c r="D24" s="325" t="s">
        <v>0</v>
      </c>
      <c r="E24" s="326">
        <v>34894</v>
      </c>
      <c r="F24" s="325" t="s">
        <v>248</v>
      </c>
      <c r="G24" s="153"/>
      <c r="H24" s="162"/>
      <c r="I24" s="74"/>
      <c r="J24" s="74"/>
      <c r="K24" s="76"/>
      <c r="L24" s="84"/>
      <c r="M24" s="73"/>
      <c r="N24" s="77"/>
      <c r="O24" s="74"/>
      <c r="P24" s="319">
        <f>SUMPRODUCT($H$11:$O$11,H24:O24)/$P$11</f>
        <v>0</v>
      </c>
      <c r="Q24" s="78"/>
      <c r="R24" s="76"/>
      <c r="S24" s="78"/>
      <c r="T24" s="78"/>
      <c r="U24" s="79"/>
      <c r="V24" s="80"/>
      <c r="W24" s="78"/>
      <c r="X24" s="84"/>
      <c r="Y24" s="319">
        <f>SUMPRODUCT($Q$11:$X$11,Q24:X24)/$Y$11</f>
        <v>0</v>
      </c>
      <c r="Z24" s="74"/>
      <c r="AA24" s="74"/>
      <c r="AB24" s="78"/>
      <c r="AC24" s="83"/>
      <c r="AD24" s="78"/>
      <c r="AE24" s="83"/>
      <c r="AF24" s="83"/>
      <c r="AG24" s="83"/>
      <c r="AH24" s="83"/>
      <c r="AI24" s="83"/>
      <c r="AJ24" s="83"/>
      <c r="AK24" s="83"/>
    </row>
    <row r="25" spans="1:37" s="54" customFormat="1" ht="20.25" customHeight="1">
      <c r="A25" s="51">
        <v>14</v>
      </c>
      <c r="B25" s="113" t="s">
        <v>123</v>
      </c>
      <c r="C25" s="320" t="s">
        <v>193</v>
      </c>
      <c r="D25" s="321" t="s">
        <v>0</v>
      </c>
      <c r="E25" s="322">
        <v>31262</v>
      </c>
      <c r="F25" s="321" t="s">
        <v>252</v>
      </c>
      <c r="G25" s="83"/>
      <c r="H25" s="162"/>
      <c r="I25" s="74"/>
      <c r="J25" s="74"/>
      <c r="K25" s="76"/>
      <c r="L25" s="84"/>
      <c r="M25" s="82"/>
      <c r="N25" s="77"/>
      <c r="O25" s="75"/>
      <c r="P25" s="319">
        <f>SUMPRODUCT($H$11:$O$11,H25:O25)/$P$11</f>
        <v>0</v>
      </c>
      <c r="Q25" s="78"/>
      <c r="R25" s="76"/>
      <c r="S25" s="78"/>
      <c r="T25" s="78"/>
      <c r="U25" s="79"/>
      <c r="V25" s="80"/>
      <c r="W25" s="81"/>
      <c r="X25" s="84"/>
      <c r="Y25" s="319">
        <f>SUMPRODUCT($Q$11:$X$11,Q25:X25)/$Y$11</f>
        <v>0</v>
      </c>
      <c r="Z25" s="74"/>
      <c r="AA25" s="74"/>
      <c r="AB25" s="78"/>
      <c r="AC25" s="83"/>
      <c r="AD25" s="81"/>
      <c r="AE25" s="83"/>
      <c r="AF25" s="83"/>
      <c r="AG25" s="83"/>
      <c r="AH25" s="83"/>
      <c r="AI25" s="83"/>
      <c r="AJ25" s="83"/>
      <c r="AK25" s="83"/>
    </row>
    <row r="26" spans="1:37" s="54" customFormat="1" ht="20.25" customHeight="1">
      <c r="A26" s="51">
        <v>15</v>
      </c>
      <c r="B26" s="113" t="s">
        <v>235</v>
      </c>
      <c r="C26" s="320" t="s">
        <v>193</v>
      </c>
      <c r="D26" s="321" t="s">
        <v>0</v>
      </c>
      <c r="E26" s="322">
        <v>37697</v>
      </c>
      <c r="F26" s="321" t="s">
        <v>99</v>
      </c>
      <c r="G26" s="83"/>
      <c r="H26" s="162"/>
      <c r="I26" s="74"/>
      <c r="J26" s="74"/>
      <c r="K26" s="76"/>
      <c r="L26" s="84"/>
      <c r="M26" s="82"/>
      <c r="N26" s="77"/>
      <c r="O26" s="75"/>
      <c r="P26" s="319">
        <f>SUMPRODUCT($H$11:$O$11,H26:O26)/$P$11</f>
        <v>0</v>
      </c>
      <c r="Q26" s="78"/>
      <c r="R26" s="76"/>
      <c r="S26" s="78"/>
      <c r="T26" s="78"/>
      <c r="U26" s="79"/>
      <c r="V26" s="80"/>
      <c r="W26" s="78"/>
      <c r="X26" s="84"/>
      <c r="Y26" s="78"/>
      <c r="Z26" s="74"/>
      <c r="AA26" s="74"/>
      <c r="AB26" s="78"/>
      <c r="AC26" s="83"/>
      <c r="AD26" s="81"/>
      <c r="AE26" s="83"/>
      <c r="AF26" s="83"/>
      <c r="AG26" s="83"/>
      <c r="AH26" s="83"/>
      <c r="AI26" s="83"/>
      <c r="AJ26" s="83"/>
      <c r="AK26" s="83"/>
    </row>
    <row r="27" spans="1:37" s="54" customFormat="1" ht="20.25" customHeight="1">
      <c r="A27" s="51">
        <v>16</v>
      </c>
      <c r="B27" s="113" t="s">
        <v>236</v>
      </c>
      <c r="C27" s="320" t="s">
        <v>237</v>
      </c>
      <c r="D27" s="321" t="s">
        <v>0</v>
      </c>
      <c r="E27" s="322">
        <v>38880</v>
      </c>
      <c r="F27" s="321" t="s">
        <v>99</v>
      </c>
      <c r="G27" s="83"/>
      <c r="H27" s="162"/>
      <c r="I27" s="74"/>
      <c r="J27" s="74"/>
      <c r="K27" s="76"/>
      <c r="L27" s="84"/>
      <c r="M27" s="106"/>
      <c r="N27" s="77"/>
      <c r="O27" s="74"/>
      <c r="P27" s="319">
        <f t="shared" si="0"/>
        <v>0</v>
      </c>
      <c r="Q27" s="78"/>
      <c r="R27" s="76"/>
      <c r="S27" s="78"/>
      <c r="T27" s="78"/>
      <c r="U27" s="79"/>
      <c r="V27" s="80"/>
      <c r="W27" s="81"/>
      <c r="X27" s="84"/>
      <c r="Y27" s="78"/>
      <c r="Z27" s="74"/>
      <c r="AA27" s="74"/>
      <c r="AB27" s="78"/>
      <c r="AC27" s="83"/>
      <c r="AD27" s="78"/>
      <c r="AE27" s="83"/>
      <c r="AF27" s="83"/>
      <c r="AG27" s="83"/>
      <c r="AH27" s="83"/>
      <c r="AI27" s="83"/>
      <c r="AJ27" s="83"/>
      <c r="AK27" s="83"/>
    </row>
    <row r="28" spans="1:37" s="54" customFormat="1" ht="20.25" customHeight="1">
      <c r="A28" s="51">
        <v>17</v>
      </c>
      <c r="B28" s="113" t="s">
        <v>238</v>
      </c>
      <c r="C28" s="320" t="s">
        <v>239</v>
      </c>
      <c r="D28" s="321" t="s">
        <v>0</v>
      </c>
      <c r="E28" s="322">
        <v>36351</v>
      </c>
      <c r="F28" s="321" t="s">
        <v>99</v>
      </c>
      <c r="G28" s="83"/>
      <c r="H28" s="162"/>
      <c r="I28" s="74"/>
      <c r="J28" s="74"/>
      <c r="K28" s="76"/>
      <c r="L28" s="84"/>
      <c r="M28" s="82"/>
      <c r="N28" s="77"/>
      <c r="O28" s="75"/>
      <c r="P28" s="319">
        <f t="shared" si="0"/>
        <v>0</v>
      </c>
      <c r="Q28" s="78"/>
      <c r="R28" s="76"/>
      <c r="S28" s="78"/>
      <c r="T28" s="78"/>
      <c r="U28" s="79"/>
      <c r="V28" s="80"/>
      <c r="W28" s="81"/>
      <c r="X28" s="84"/>
      <c r="Y28" s="319">
        <f>SUMPRODUCT($Q$11:$X$11,Q28:X28)/$Y$11</f>
        <v>0</v>
      </c>
      <c r="Z28" s="74"/>
      <c r="AA28" s="74"/>
      <c r="AB28" s="78"/>
      <c r="AC28" s="83"/>
      <c r="AD28" s="78"/>
      <c r="AE28" s="83"/>
      <c r="AF28" s="83"/>
      <c r="AG28" s="83"/>
      <c r="AH28" s="83"/>
      <c r="AI28" s="83"/>
      <c r="AJ28" s="83"/>
      <c r="AK28" s="83"/>
    </row>
    <row r="29" spans="1:37" s="54" customFormat="1" ht="20.25" customHeight="1">
      <c r="A29" s="51">
        <v>18</v>
      </c>
      <c r="B29" s="113" t="s">
        <v>240</v>
      </c>
      <c r="C29" s="320" t="s">
        <v>191</v>
      </c>
      <c r="D29" s="321" t="s">
        <v>0</v>
      </c>
      <c r="E29" s="322">
        <v>34065</v>
      </c>
      <c r="F29" s="321" t="s">
        <v>99</v>
      </c>
      <c r="G29" s="83">
        <v>6.5</v>
      </c>
      <c r="H29" s="162"/>
      <c r="I29" s="74"/>
      <c r="J29" s="74"/>
      <c r="K29" s="76"/>
      <c r="L29" s="84"/>
      <c r="M29" s="82"/>
      <c r="N29" s="77"/>
      <c r="O29" s="75"/>
      <c r="P29" s="319">
        <f t="shared" si="0"/>
        <v>0</v>
      </c>
      <c r="Q29" s="78"/>
      <c r="R29" s="76"/>
      <c r="S29" s="78"/>
      <c r="T29" s="78"/>
      <c r="U29" s="79"/>
      <c r="V29" s="80"/>
      <c r="W29" s="78"/>
      <c r="X29" s="84"/>
      <c r="Y29" s="319">
        <f>SUMPRODUCT($Q$11:$X$11,Q29:X29)/$Y$11</f>
        <v>0</v>
      </c>
      <c r="Z29" s="74"/>
      <c r="AA29" s="74"/>
      <c r="AB29" s="78"/>
      <c r="AC29" s="83"/>
      <c r="AD29" s="78"/>
      <c r="AE29" s="83"/>
      <c r="AF29" s="83"/>
      <c r="AG29" s="83"/>
      <c r="AH29" s="83"/>
      <c r="AI29" s="83"/>
      <c r="AJ29" s="83"/>
      <c r="AK29" s="83"/>
    </row>
    <row r="30" spans="1:37" s="54" customFormat="1" ht="20.25" customHeight="1">
      <c r="A30" s="51">
        <v>19</v>
      </c>
      <c r="B30" s="113" t="s">
        <v>241</v>
      </c>
      <c r="C30" s="320" t="s">
        <v>242</v>
      </c>
      <c r="D30" s="321" t="s">
        <v>0</v>
      </c>
      <c r="E30" s="322">
        <v>33104</v>
      </c>
      <c r="F30" s="321" t="s">
        <v>99</v>
      </c>
      <c r="G30" s="83"/>
      <c r="H30" s="162"/>
      <c r="I30" s="74"/>
      <c r="J30" s="74"/>
      <c r="K30" s="76"/>
      <c r="L30" s="84"/>
      <c r="M30" s="82"/>
      <c r="N30" s="77"/>
      <c r="O30" s="75"/>
      <c r="P30" s="319">
        <f>SUMPRODUCT($H$11:$O$11,H30:O30)/$P$11</f>
        <v>0</v>
      </c>
      <c r="Q30" s="78"/>
      <c r="R30" s="76"/>
      <c r="S30" s="78"/>
      <c r="T30" s="78"/>
      <c r="U30" s="79"/>
      <c r="V30" s="80"/>
      <c r="W30" s="78"/>
      <c r="X30" s="84"/>
      <c r="Y30" s="319">
        <f>SUMPRODUCT($Q$11:$X$11,Q30:X30)/$Y$11</f>
        <v>0</v>
      </c>
      <c r="Z30" s="74"/>
      <c r="AA30" s="74"/>
      <c r="AB30" s="78"/>
      <c r="AC30" s="83"/>
      <c r="AD30" s="78"/>
      <c r="AE30" s="83"/>
      <c r="AF30" s="83"/>
      <c r="AG30" s="83"/>
      <c r="AH30" s="83"/>
      <c r="AI30" s="83"/>
      <c r="AJ30" s="83"/>
      <c r="AK30" s="83"/>
    </row>
    <row r="31" spans="1:37" s="54" customFormat="1" ht="20.25" customHeight="1">
      <c r="A31" s="51">
        <v>20</v>
      </c>
      <c r="B31" s="113" t="s">
        <v>243</v>
      </c>
      <c r="C31" s="320" t="s">
        <v>244</v>
      </c>
      <c r="D31" s="321" t="s">
        <v>0</v>
      </c>
      <c r="E31" s="322">
        <v>36405</v>
      </c>
      <c r="F31" s="321" t="s">
        <v>99</v>
      </c>
      <c r="G31" s="83"/>
      <c r="H31" s="162"/>
      <c r="I31" s="74"/>
      <c r="J31" s="74"/>
      <c r="K31" s="76"/>
      <c r="L31" s="84"/>
      <c r="M31" s="106"/>
      <c r="N31" s="76"/>
      <c r="O31" s="74"/>
      <c r="P31" s="319">
        <f t="shared" si="0"/>
        <v>0</v>
      </c>
      <c r="Q31" s="78"/>
      <c r="R31" s="76"/>
      <c r="S31" s="78"/>
      <c r="T31" s="78"/>
      <c r="U31" s="79"/>
      <c r="V31" s="80"/>
      <c r="W31" s="81"/>
      <c r="X31" s="84"/>
      <c r="Y31" s="319">
        <f>SUMPRODUCT($Q$11:$X$11,Q31:X31)/$Y$11</f>
        <v>0</v>
      </c>
      <c r="Z31" s="74"/>
      <c r="AA31" s="74"/>
      <c r="AB31" s="78"/>
      <c r="AC31" s="83"/>
      <c r="AD31" s="78"/>
      <c r="AE31" s="83"/>
      <c r="AF31" s="83"/>
      <c r="AG31" s="83"/>
      <c r="AH31" s="83"/>
      <c r="AI31" s="83"/>
      <c r="AJ31" s="83"/>
      <c r="AK31" s="83"/>
    </row>
    <row r="32" spans="1:37" s="115" customFormat="1" ht="20.25" customHeight="1">
      <c r="A32" s="242">
        <v>21</v>
      </c>
      <c r="B32" s="332" t="s">
        <v>245</v>
      </c>
      <c r="C32" s="333" t="s">
        <v>246</v>
      </c>
      <c r="D32" s="334" t="s">
        <v>0</v>
      </c>
      <c r="E32" s="328">
        <v>36699</v>
      </c>
      <c r="F32" s="166" t="s">
        <v>99</v>
      </c>
      <c r="G32" s="158"/>
      <c r="H32" s="252"/>
      <c r="I32" s="169"/>
      <c r="J32" s="169"/>
      <c r="K32" s="175"/>
      <c r="L32" s="170"/>
      <c r="M32" s="171"/>
      <c r="N32" s="174"/>
      <c r="O32" s="173"/>
      <c r="P32" s="330">
        <f t="shared" si="0"/>
        <v>0</v>
      </c>
      <c r="Q32" s="172"/>
      <c r="R32" s="175"/>
      <c r="S32" s="172"/>
      <c r="T32" s="172"/>
      <c r="U32" s="176"/>
      <c r="V32" s="177"/>
      <c r="W32" s="245"/>
      <c r="X32" s="170"/>
      <c r="Y32" s="330">
        <f>SUMPRODUCT($Q$11:$X$11,Q32:X32)/$Y$11</f>
        <v>0</v>
      </c>
      <c r="Z32" s="169"/>
      <c r="AA32" s="169"/>
      <c r="AB32" s="172"/>
      <c r="AC32" s="158"/>
      <c r="AD32" s="172"/>
      <c r="AE32" s="158"/>
      <c r="AF32" s="158"/>
      <c r="AG32" s="158"/>
      <c r="AH32" s="158"/>
      <c r="AI32" s="158"/>
      <c r="AJ32" s="158"/>
      <c r="AK32" s="158"/>
    </row>
    <row r="33" spans="1:30" s="91" customFormat="1" ht="21.75" customHeight="1">
      <c r="A33" s="123"/>
      <c r="F33" s="178" t="s">
        <v>171</v>
      </c>
      <c r="G33" s="159"/>
      <c r="H33" s="94">
        <f aca="true" t="shared" si="1" ref="H33:O33">COUNTIF(H12:H32,"&lt;5")</f>
        <v>0</v>
      </c>
      <c r="I33" s="94">
        <f t="shared" si="1"/>
        <v>0</v>
      </c>
      <c r="J33" s="94">
        <f t="shared" si="1"/>
        <v>0</v>
      </c>
      <c r="K33" s="94">
        <f t="shared" si="1"/>
        <v>0</v>
      </c>
      <c r="L33" s="94">
        <f t="shared" si="1"/>
        <v>0</v>
      </c>
      <c r="M33" s="94">
        <f t="shared" si="1"/>
        <v>0</v>
      </c>
      <c r="N33" s="94">
        <f t="shared" si="1"/>
        <v>0</v>
      </c>
      <c r="O33" s="94">
        <f t="shared" si="1"/>
        <v>0</v>
      </c>
      <c r="P33" s="139"/>
      <c r="Q33" s="94">
        <f aca="true" t="shared" si="2" ref="Q33:AA33">COUNTIF(Q12:Q32,"&lt;5")</f>
        <v>0</v>
      </c>
      <c r="R33" s="94">
        <f t="shared" si="2"/>
        <v>0</v>
      </c>
      <c r="S33" s="94">
        <f t="shared" si="2"/>
        <v>0</v>
      </c>
      <c r="T33" s="94">
        <f t="shared" si="2"/>
        <v>0</v>
      </c>
      <c r="U33" s="94">
        <f t="shared" si="2"/>
        <v>0</v>
      </c>
      <c r="V33" s="94">
        <f t="shared" si="2"/>
        <v>0</v>
      </c>
      <c r="W33" s="94">
        <f t="shared" si="2"/>
        <v>0</v>
      </c>
      <c r="X33" s="94">
        <f t="shared" si="2"/>
        <v>0</v>
      </c>
      <c r="Y33" s="94">
        <f t="shared" si="2"/>
        <v>15</v>
      </c>
      <c r="Z33" s="94">
        <f t="shared" si="2"/>
        <v>0</v>
      </c>
      <c r="AA33" s="94">
        <f t="shared" si="2"/>
        <v>0</v>
      </c>
      <c r="AB33" s="90"/>
      <c r="AD33" s="271"/>
    </row>
    <row r="34" spans="1:30" s="91" customFormat="1" ht="20.25" customHeight="1">
      <c r="A34" s="124"/>
      <c r="B34" s="92"/>
      <c r="C34" s="403" t="s">
        <v>73</v>
      </c>
      <c r="D34" s="403"/>
      <c r="E34" s="93"/>
      <c r="F34" s="179" t="s">
        <v>172</v>
      </c>
      <c r="G34" s="159"/>
      <c r="H34" s="94">
        <f>COUNTIF(H12:H32,"HL")</f>
        <v>0</v>
      </c>
      <c r="I34" s="94">
        <f>COUNTIF(I13:I32,"HL")</f>
        <v>0</v>
      </c>
      <c r="J34" s="94">
        <f>COUNTIF(J13:J33,"&lt;5")</f>
        <v>1</v>
      </c>
      <c r="K34" s="94">
        <f>COUNTIF(U12:U32,"HL")</f>
        <v>0</v>
      </c>
      <c r="L34" s="94">
        <f>COUNTIF(L12:L32,"HL")</f>
        <v>0</v>
      </c>
      <c r="M34" s="94">
        <f>COUNTIF(M12:M32,"HL")</f>
        <v>0</v>
      </c>
      <c r="N34" s="94">
        <f>COUNTIF(N12:N32,"HL")</f>
        <v>0</v>
      </c>
      <c r="O34" s="94">
        <f>COUNTIF(T12:T32,"HL")</f>
        <v>0</v>
      </c>
      <c r="P34" s="94"/>
      <c r="Q34" s="94">
        <f>COUNTIF(Q12:Q32,"HL")</f>
        <v>0</v>
      </c>
      <c r="R34" s="94">
        <f>COUNTIF(R12:R32,"HL")</f>
        <v>0</v>
      </c>
      <c r="S34" s="94">
        <f>COUNTIF(S12:S32,"HL")</f>
        <v>0</v>
      </c>
      <c r="T34" s="94">
        <f>COUNTIF(W12:W32,"HL")</f>
        <v>0</v>
      </c>
      <c r="U34" s="94">
        <f aca="true" t="shared" si="3" ref="U34:AA34">COUNTIF(U12:U32,"HL")</f>
        <v>0</v>
      </c>
      <c r="V34" s="94">
        <f t="shared" si="3"/>
        <v>0</v>
      </c>
      <c r="W34" s="94">
        <f t="shared" si="3"/>
        <v>0</v>
      </c>
      <c r="X34" s="94">
        <f t="shared" si="3"/>
        <v>0</v>
      </c>
      <c r="Y34" s="94">
        <f t="shared" si="3"/>
        <v>0</v>
      </c>
      <c r="Z34" s="94">
        <f t="shared" si="3"/>
        <v>0</v>
      </c>
      <c r="AA34" s="94">
        <f t="shared" si="3"/>
        <v>0</v>
      </c>
      <c r="AB34" s="90"/>
      <c r="AD34" s="271"/>
    </row>
    <row r="35" spans="1:21" s="6" customFormat="1" ht="16.5">
      <c r="A35" s="121"/>
      <c r="B35" s="3" t="s">
        <v>36</v>
      </c>
      <c r="C35" s="17" t="s">
        <v>59</v>
      </c>
      <c r="D35" s="404"/>
      <c r="E35" s="404"/>
      <c r="F35" s="404"/>
      <c r="G35" s="404"/>
      <c r="H35" s="95"/>
      <c r="I35" s="87"/>
      <c r="J35" s="5"/>
      <c r="K35" s="5"/>
      <c r="L35" s="5"/>
      <c r="M35" s="5"/>
      <c r="N35" s="5"/>
      <c r="O35" s="87"/>
      <c r="P35" s="5"/>
      <c r="Q35" s="5"/>
      <c r="R35" s="5"/>
      <c r="S35" s="5"/>
      <c r="T35" s="5"/>
      <c r="U35" s="5"/>
    </row>
    <row r="36" spans="1:21" s="6" customFormat="1" ht="16.5">
      <c r="A36" s="121"/>
      <c r="B36" s="6" t="s">
        <v>37</v>
      </c>
      <c r="C36" s="6" t="s">
        <v>38</v>
      </c>
      <c r="D36" s="62"/>
      <c r="E36" s="5"/>
      <c r="F36" s="5"/>
      <c r="G36" s="5"/>
      <c r="H36" s="5"/>
      <c r="I36" s="87"/>
      <c r="J36" s="5"/>
      <c r="K36" s="5"/>
      <c r="L36" s="5"/>
      <c r="M36" s="5"/>
      <c r="N36" s="5"/>
      <c r="O36" s="87"/>
      <c r="P36" s="5"/>
      <c r="Q36" s="5"/>
      <c r="R36" s="5"/>
      <c r="S36" s="5"/>
      <c r="T36" s="5"/>
      <c r="U36" s="5"/>
    </row>
    <row r="37" spans="1:21" s="6" customFormat="1" ht="16.5">
      <c r="A37" s="121"/>
      <c r="B37" s="6" t="s">
        <v>39</v>
      </c>
      <c r="C37" s="6" t="s">
        <v>40</v>
      </c>
      <c r="D37" s="62"/>
      <c r="E37" s="5"/>
      <c r="F37" s="5"/>
      <c r="G37" s="5"/>
      <c r="H37" s="5"/>
      <c r="I37" s="87"/>
      <c r="J37" s="5"/>
      <c r="K37" s="5"/>
      <c r="L37" s="5"/>
      <c r="M37" s="5"/>
      <c r="N37" s="5"/>
      <c r="O37" s="87"/>
      <c r="P37" s="5"/>
      <c r="Q37" s="5"/>
      <c r="R37" s="5"/>
      <c r="S37" s="5"/>
      <c r="T37" s="5"/>
      <c r="U37" s="5"/>
    </row>
    <row r="38" spans="1:21" s="6" customFormat="1" ht="16.5">
      <c r="A38" s="121"/>
      <c r="B38" s="6" t="s">
        <v>61</v>
      </c>
      <c r="C38" s="6" t="s">
        <v>60</v>
      </c>
      <c r="D38" s="62"/>
      <c r="E38" s="5"/>
      <c r="F38" s="5"/>
      <c r="G38" s="5"/>
      <c r="H38" s="5"/>
      <c r="I38" s="87"/>
      <c r="J38" s="5"/>
      <c r="K38" s="5"/>
      <c r="L38" s="5"/>
      <c r="M38" s="5"/>
      <c r="N38" s="5"/>
      <c r="O38" s="87"/>
      <c r="P38" s="5"/>
      <c r="Q38" s="5"/>
      <c r="R38" s="5"/>
      <c r="S38" s="5"/>
      <c r="T38" s="5"/>
      <c r="U38" s="5"/>
    </row>
    <row r="39" spans="1:21" s="6" customFormat="1" ht="16.5">
      <c r="A39" s="121"/>
      <c r="B39" s="6" t="s">
        <v>72</v>
      </c>
      <c r="C39" s="6" t="s">
        <v>71</v>
      </c>
      <c r="D39" s="62"/>
      <c r="E39" s="5"/>
      <c r="F39" s="5"/>
      <c r="G39" s="5"/>
      <c r="H39" s="5"/>
      <c r="I39" s="87"/>
      <c r="J39" s="5"/>
      <c r="K39" s="5"/>
      <c r="L39" s="5"/>
      <c r="M39" s="5"/>
      <c r="N39" s="5"/>
      <c r="O39" s="87"/>
      <c r="P39" s="5"/>
      <c r="Q39" s="5"/>
      <c r="R39" s="5"/>
      <c r="S39" s="5"/>
      <c r="T39" s="5"/>
      <c r="U39" s="5"/>
    </row>
    <row r="40" spans="1:21" s="6" customFormat="1" ht="49.5" customHeight="1">
      <c r="A40" s="122"/>
      <c r="B40" s="116"/>
      <c r="D40" s="62"/>
      <c r="E40" s="5"/>
      <c r="F40" s="5"/>
      <c r="G40" s="5"/>
      <c r="H40" s="5"/>
      <c r="I40" s="383"/>
      <c r="J40" s="383"/>
      <c r="K40" s="383"/>
      <c r="L40" s="383"/>
      <c r="M40" s="383"/>
      <c r="N40" s="383"/>
      <c r="O40" s="383"/>
      <c r="P40" s="383"/>
      <c r="Q40" s="110"/>
      <c r="R40" s="110"/>
      <c r="S40" s="110"/>
      <c r="T40" s="5"/>
      <c r="U40" s="5"/>
    </row>
    <row r="41" spans="4:15" s="6" customFormat="1" ht="16.5">
      <c r="D41" s="62"/>
      <c r="I41" s="118"/>
      <c r="O41" s="118"/>
    </row>
    <row r="42" spans="4:15" s="6" customFormat="1" ht="16.5">
      <c r="D42" s="62"/>
      <c r="I42" s="118"/>
      <c r="O42" s="118"/>
    </row>
    <row r="43" spans="4:15" s="6" customFormat="1" ht="16.5">
      <c r="D43" s="62"/>
      <c r="I43" s="118"/>
      <c r="O43" s="118"/>
    </row>
    <row r="44" spans="4:15" s="6" customFormat="1" ht="16.5">
      <c r="D44" s="62"/>
      <c r="I44" s="118"/>
      <c r="O44" s="118"/>
    </row>
    <row r="45" spans="4:15" s="6" customFormat="1" ht="16.5">
      <c r="D45" s="62"/>
      <c r="I45" s="118"/>
      <c r="O45" s="118"/>
    </row>
    <row r="46" spans="4:15" s="6" customFormat="1" ht="16.5">
      <c r="D46" s="62"/>
      <c r="I46" s="118"/>
      <c r="O46" s="118"/>
    </row>
    <row r="47" spans="4:15" s="6" customFormat="1" ht="16.5">
      <c r="D47" s="62"/>
      <c r="I47" s="118"/>
      <c r="O47" s="118"/>
    </row>
    <row r="48" spans="4:15" s="6" customFormat="1" ht="16.5">
      <c r="D48" s="62"/>
      <c r="I48" s="118"/>
      <c r="O48" s="118"/>
    </row>
    <row r="49" spans="4:15" s="6" customFormat="1" ht="16.5">
      <c r="D49" s="62"/>
      <c r="I49" s="118"/>
      <c r="O49" s="118"/>
    </row>
    <row r="50" spans="4:15" s="6" customFormat="1" ht="16.5">
      <c r="D50" s="62"/>
      <c r="I50" s="118"/>
      <c r="O50" s="118"/>
    </row>
    <row r="51" spans="4:15" s="6" customFormat="1" ht="16.5">
      <c r="D51" s="62"/>
      <c r="I51" s="118"/>
      <c r="O51" s="118"/>
    </row>
    <row r="52" spans="4:15" s="6" customFormat="1" ht="16.5">
      <c r="D52" s="62"/>
      <c r="I52" s="118"/>
      <c r="O52" s="118"/>
    </row>
    <row r="53" spans="4:15" s="6" customFormat="1" ht="16.5">
      <c r="D53" s="62"/>
      <c r="I53" s="118"/>
      <c r="O53" s="118"/>
    </row>
    <row r="54" spans="4:15" s="6" customFormat="1" ht="16.5">
      <c r="D54" s="62"/>
      <c r="I54" s="118"/>
      <c r="O54" s="118"/>
    </row>
    <row r="55" spans="4:15" s="6" customFormat="1" ht="16.5">
      <c r="D55" s="62"/>
      <c r="I55" s="118"/>
      <c r="O55" s="118"/>
    </row>
    <row r="56" spans="4:15" s="6" customFormat="1" ht="16.5">
      <c r="D56" s="62"/>
      <c r="I56" s="118"/>
      <c r="O56" s="118"/>
    </row>
    <row r="57" spans="4:15" s="6" customFormat="1" ht="16.5">
      <c r="D57" s="62"/>
      <c r="I57" s="118"/>
      <c r="O57" s="118"/>
    </row>
    <row r="58" spans="4:15" s="6" customFormat="1" ht="16.5">
      <c r="D58" s="62"/>
      <c r="I58" s="118"/>
      <c r="O58" s="118"/>
    </row>
    <row r="59" spans="4:15" s="6" customFormat="1" ht="16.5">
      <c r="D59" s="62"/>
      <c r="I59" s="118"/>
      <c r="O59" s="118"/>
    </row>
    <row r="60" spans="4:15" s="6" customFormat="1" ht="16.5">
      <c r="D60" s="62"/>
      <c r="I60" s="118"/>
      <c r="O60" s="118"/>
    </row>
    <row r="61" spans="4:15" s="6" customFormat="1" ht="16.5">
      <c r="D61" s="62"/>
      <c r="I61" s="118"/>
      <c r="O61" s="118"/>
    </row>
    <row r="62" spans="4:15" s="6" customFormat="1" ht="16.5">
      <c r="D62" s="62"/>
      <c r="I62" s="118"/>
      <c r="O62" s="118"/>
    </row>
    <row r="63" spans="4:15" s="6" customFormat="1" ht="16.5">
      <c r="D63" s="62"/>
      <c r="I63" s="118"/>
      <c r="O63" s="118"/>
    </row>
    <row r="64" spans="4:15" s="6" customFormat="1" ht="16.5">
      <c r="D64" s="62"/>
      <c r="I64" s="118"/>
      <c r="O64" s="118"/>
    </row>
    <row r="65" spans="4:15" s="6" customFormat="1" ht="16.5">
      <c r="D65" s="62"/>
      <c r="I65" s="118"/>
      <c r="O65" s="118"/>
    </row>
    <row r="66" spans="4:15" s="6" customFormat="1" ht="16.5">
      <c r="D66" s="62"/>
      <c r="I66" s="118"/>
      <c r="O66" s="118"/>
    </row>
    <row r="67" spans="4:15" s="6" customFormat="1" ht="16.5">
      <c r="D67" s="62"/>
      <c r="I67" s="118"/>
      <c r="O67" s="118"/>
    </row>
    <row r="68" spans="4:15" s="6" customFormat="1" ht="16.5">
      <c r="D68" s="62"/>
      <c r="I68" s="118"/>
      <c r="O68" s="118"/>
    </row>
    <row r="69" spans="4:15" s="6" customFormat="1" ht="16.5">
      <c r="D69" s="62"/>
      <c r="I69" s="118"/>
      <c r="O69" s="118"/>
    </row>
    <row r="70" spans="4:15" s="6" customFormat="1" ht="16.5">
      <c r="D70" s="62"/>
      <c r="I70" s="118"/>
      <c r="O70" s="118"/>
    </row>
    <row r="71" spans="4:15" s="6" customFormat="1" ht="16.5">
      <c r="D71" s="62"/>
      <c r="I71" s="118"/>
      <c r="O71" s="118"/>
    </row>
    <row r="72" spans="4:15" s="6" customFormat="1" ht="16.5">
      <c r="D72" s="62"/>
      <c r="I72" s="118"/>
      <c r="O72" s="118"/>
    </row>
    <row r="73" spans="4:15" s="6" customFormat="1" ht="16.5">
      <c r="D73" s="62"/>
      <c r="I73" s="118"/>
      <c r="O73" s="118"/>
    </row>
    <row r="74" spans="4:15" s="6" customFormat="1" ht="16.5">
      <c r="D74" s="62"/>
      <c r="I74" s="118"/>
      <c r="O74" s="118"/>
    </row>
    <row r="75" spans="4:15" s="6" customFormat="1" ht="16.5">
      <c r="D75" s="62"/>
      <c r="I75" s="118"/>
      <c r="O75" s="118"/>
    </row>
    <row r="76" spans="4:15" s="6" customFormat="1" ht="16.5">
      <c r="D76" s="62"/>
      <c r="I76" s="118"/>
      <c r="O76" s="118"/>
    </row>
    <row r="77" spans="4:15" s="6" customFormat="1" ht="16.5">
      <c r="D77" s="62"/>
      <c r="I77" s="118"/>
      <c r="O77" s="118"/>
    </row>
    <row r="78" spans="4:15" s="6" customFormat="1" ht="16.5">
      <c r="D78" s="62"/>
      <c r="I78" s="118"/>
      <c r="O78" s="118"/>
    </row>
    <row r="79" spans="4:15" s="6" customFormat="1" ht="16.5">
      <c r="D79" s="62"/>
      <c r="I79" s="118"/>
      <c r="O79" s="118"/>
    </row>
    <row r="80" spans="4:15" s="6" customFormat="1" ht="16.5">
      <c r="D80" s="62"/>
      <c r="I80" s="118"/>
      <c r="O80" s="118"/>
    </row>
    <row r="81" spans="4:15" s="6" customFormat="1" ht="16.5">
      <c r="D81" s="62"/>
      <c r="I81" s="118"/>
      <c r="O81" s="118"/>
    </row>
    <row r="82" spans="4:15" s="6" customFormat="1" ht="16.5">
      <c r="D82" s="62"/>
      <c r="I82" s="118"/>
      <c r="O82" s="118"/>
    </row>
    <row r="83" spans="4:15" s="6" customFormat="1" ht="16.5">
      <c r="D83" s="62"/>
      <c r="I83" s="118"/>
      <c r="O83" s="118"/>
    </row>
    <row r="84" spans="4:15" s="6" customFormat="1" ht="16.5">
      <c r="D84" s="62"/>
      <c r="I84" s="118"/>
      <c r="O84" s="118"/>
    </row>
    <row r="85" spans="4:15" s="6" customFormat="1" ht="16.5">
      <c r="D85" s="62"/>
      <c r="I85" s="118"/>
      <c r="O85" s="118"/>
    </row>
    <row r="86" spans="4:15" s="6" customFormat="1" ht="16.5">
      <c r="D86" s="62"/>
      <c r="I86" s="118"/>
      <c r="O86" s="118"/>
    </row>
    <row r="87" spans="4:15" s="6" customFormat="1" ht="16.5">
      <c r="D87" s="62"/>
      <c r="I87" s="118"/>
      <c r="O87" s="118"/>
    </row>
    <row r="88" spans="4:15" s="6" customFormat="1" ht="16.5">
      <c r="D88" s="62"/>
      <c r="I88" s="118"/>
      <c r="O88" s="118"/>
    </row>
    <row r="89" spans="4:15" s="6" customFormat="1" ht="16.5">
      <c r="D89" s="62"/>
      <c r="I89" s="118"/>
      <c r="O89" s="118"/>
    </row>
    <row r="90" spans="4:15" s="6" customFormat="1" ht="16.5">
      <c r="D90" s="62"/>
      <c r="I90" s="118"/>
      <c r="O90" s="118"/>
    </row>
    <row r="91" spans="4:15" s="6" customFormat="1" ht="16.5">
      <c r="D91" s="62"/>
      <c r="I91" s="118"/>
      <c r="O91" s="118"/>
    </row>
    <row r="92" spans="4:15" s="6" customFormat="1" ht="16.5">
      <c r="D92" s="62"/>
      <c r="I92" s="118"/>
      <c r="O92" s="118"/>
    </row>
    <row r="93" spans="4:15" s="6" customFormat="1" ht="16.5">
      <c r="D93" s="62"/>
      <c r="I93" s="118"/>
      <c r="O93" s="118"/>
    </row>
    <row r="94" spans="4:15" s="6" customFormat="1" ht="16.5">
      <c r="D94" s="62"/>
      <c r="I94" s="118"/>
      <c r="O94" s="118"/>
    </row>
    <row r="95" spans="4:15" s="6" customFormat="1" ht="16.5">
      <c r="D95" s="62"/>
      <c r="I95" s="118"/>
      <c r="O95" s="118"/>
    </row>
    <row r="96" spans="4:15" s="6" customFormat="1" ht="16.5">
      <c r="D96" s="62"/>
      <c r="I96" s="118"/>
      <c r="O96" s="118"/>
    </row>
    <row r="97" spans="4:15" s="6" customFormat="1" ht="16.5">
      <c r="D97" s="62"/>
      <c r="I97" s="118"/>
      <c r="O97" s="118"/>
    </row>
    <row r="98" spans="4:15" s="6" customFormat="1" ht="16.5">
      <c r="D98" s="62"/>
      <c r="I98" s="118"/>
      <c r="O98" s="118"/>
    </row>
    <row r="99" spans="4:15" s="6" customFormat="1" ht="16.5">
      <c r="D99" s="62"/>
      <c r="I99" s="118"/>
      <c r="O99" s="118"/>
    </row>
    <row r="100" spans="4:15" s="6" customFormat="1" ht="16.5">
      <c r="D100" s="62"/>
      <c r="I100" s="118"/>
      <c r="O100" s="118"/>
    </row>
    <row r="101" spans="4:15" s="6" customFormat="1" ht="16.5">
      <c r="D101" s="62"/>
      <c r="I101" s="118"/>
      <c r="O101" s="118"/>
    </row>
    <row r="102" spans="4:15" s="6" customFormat="1" ht="16.5">
      <c r="D102" s="62"/>
      <c r="I102" s="118"/>
      <c r="O102" s="118"/>
    </row>
    <row r="103" spans="4:15" s="6" customFormat="1" ht="16.5">
      <c r="D103" s="62"/>
      <c r="I103" s="118"/>
      <c r="O103" s="118"/>
    </row>
    <row r="104" spans="4:15" s="6" customFormat="1" ht="16.5">
      <c r="D104" s="62"/>
      <c r="I104" s="118"/>
      <c r="O104" s="118"/>
    </row>
    <row r="105" spans="4:15" s="6" customFormat="1" ht="16.5">
      <c r="D105" s="62"/>
      <c r="I105" s="118"/>
      <c r="O105" s="118"/>
    </row>
    <row r="106" spans="4:15" s="6" customFormat="1" ht="16.5">
      <c r="D106" s="62"/>
      <c r="I106" s="118"/>
      <c r="O106" s="118"/>
    </row>
    <row r="107" spans="4:15" s="6" customFormat="1" ht="16.5">
      <c r="D107" s="62"/>
      <c r="I107" s="118"/>
      <c r="O107" s="118"/>
    </row>
    <row r="108" spans="4:15" s="6" customFormat="1" ht="16.5">
      <c r="D108" s="62"/>
      <c r="I108" s="118"/>
      <c r="O108" s="118"/>
    </row>
    <row r="109" spans="4:15" s="6" customFormat="1" ht="16.5">
      <c r="D109" s="62"/>
      <c r="I109" s="118"/>
      <c r="O109" s="118"/>
    </row>
    <row r="110" spans="4:15" s="6" customFormat="1" ht="16.5">
      <c r="D110" s="62"/>
      <c r="I110" s="118"/>
      <c r="O110" s="118"/>
    </row>
    <row r="111" spans="4:15" s="6" customFormat="1" ht="16.5">
      <c r="D111" s="62"/>
      <c r="I111" s="118"/>
      <c r="O111" s="118"/>
    </row>
    <row r="112" spans="4:15" s="6" customFormat="1" ht="16.5">
      <c r="D112" s="62"/>
      <c r="I112" s="118"/>
      <c r="O112" s="118"/>
    </row>
    <row r="113" spans="4:15" s="6" customFormat="1" ht="16.5">
      <c r="D113" s="62"/>
      <c r="I113" s="118"/>
      <c r="O113" s="118"/>
    </row>
    <row r="114" spans="4:15" s="6" customFormat="1" ht="16.5">
      <c r="D114" s="62"/>
      <c r="I114" s="118"/>
      <c r="O114" s="118"/>
    </row>
    <row r="115" spans="4:15" s="6" customFormat="1" ht="16.5">
      <c r="D115" s="62"/>
      <c r="I115" s="118"/>
      <c r="O115" s="118"/>
    </row>
    <row r="116" spans="4:15" s="6" customFormat="1" ht="16.5">
      <c r="D116" s="62"/>
      <c r="I116" s="118"/>
      <c r="O116" s="118"/>
    </row>
    <row r="117" spans="4:15" s="6" customFormat="1" ht="16.5">
      <c r="D117" s="62"/>
      <c r="I117" s="118"/>
      <c r="O117" s="118"/>
    </row>
    <row r="118" spans="4:15" s="6" customFormat="1" ht="16.5">
      <c r="D118" s="62"/>
      <c r="I118" s="118"/>
      <c r="O118" s="118"/>
    </row>
    <row r="119" spans="4:15" s="6" customFormat="1" ht="16.5">
      <c r="D119" s="62"/>
      <c r="I119" s="118"/>
      <c r="O119" s="118"/>
    </row>
    <row r="120" spans="4:15" s="6" customFormat="1" ht="16.5">
      <c r="D120" s="62"/>
      <c r="I120" s="118"/>
      <c r="O120" s="118"/>
    </row>
    <row r="121" spans="4:15" s="6" customFormat="1" ht="16.5">
      <c r="D121" s="62"/>
      <c r="I121" s="118"/>
      <c r="O121" s="118"/>
    </row>
    <row r="122" spans="4:15" s="6" customFormat="1" ht="16.5">
      <c r="D122" s="62"/>
      <c r="I122" s="118"/>
      <c r="O122" s="118"/>
    </row>
    <row r="123" spans="4:15" s="6" customFormat="1" ht="16.5">
      <c r="D123" s="62"/>
      <c r="I123" s="118"/>
      <c r="O123" s="118"/>
    </row>
    <row r="124" spans="4:15" s="6" customFormat="1" ht="16.5">
      <c r="D124" s="62"/>
      <c r="I124" s="118"/>
      <c r="O124" s="118"/>
    </row>
    <row r="125" spans="4:15" s="6" customFormat="1" ht="16.5">
      <c r="D125" s="62"/>
      <c r="I125" s="118"/>
      <c r="O125" s="118"/>
    </row>
    <row r="126" spans="4:15" s="6" customFormat="1" ht="16.5">
      <c r="D126" s="62"/>
      <c r="I126" s="118"/>
      <c r="O126" s="118"/>
    </row>
    <row r="127" spans="4:15" s="6" customFormat="1" ht="16.5">
      <c r="D127" s="62"/>
      <c r="I127" s="118"/>
      <c r="O127" s="118"/>
    </row>
  </sheetData>
  <sheetProtection/>
  <mergeCells count="21">
    <mergeCell ref="AE8:AE10"/>
    <mergeCell ref="AF8:AK8"/>
    <mergeCell ref="F9:F11"/>
    <mergeCell ref="C34:D34"/>
    <mergeCell ref="D35:G35"/>
    <mergeCell ref="I40:P40"/>
    <mergeCell ref="T8:W8"/>
    <mergeCell ref="Y8:Y10"/>
    <mergeCell ref="AB8:AD8"/>
    <mergeCell ref="A8:A11"/>
    <mergeCell ref="B8:C11"/>
    <mergeCell ref="D8:D11"/>
    <mergeCell ref="E8:E11"/>
    <mergeCell ref="I8:M8"/>
    <mergeCell ref="P8:P10"/>
    <mergeCell ref="A6:P6"/>
    <mergeCell ref="A1:E1"/>
    <mergeCell ref="A2:E2"/>
    <mergeCell ref="F1:P1"/>
    <mergeCell ref="F2:P2"/>
    <mergeCell ref="A5:P5"/>
  </mergeCells>
  <printOptions/>
  <pageMargins left="0.58" right="0.44" top="0.7480314960629921" bottom="0.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7"/>
  <sheetViews>
    <sheetView zoomScalePageLayoutView="0" workbookViewId="0" topLeftCell="A13">
      <selection activeCell="G21" sqref="G21"/>
    </sheetView>
  </sheetViews>
  <sheetFormatPr defaultColWidth="9.33203125" defaultRowHeight="12.75"/>
  <cols>
    <col min="1" max="1" width="7.16015625" style="1" customWidth="1"/>
    <col min="2" max="2" width="23" style="1" customWidth="1"/>
    <col min="3" max="3" width="8" style="1" customWidth="1"/>
    <col min="4" max="4" width="9.33203125" style="62" customWidth="1"/>
    <col min="5" max="5" width="15.33203125" style="1" customWidth="1"/>
    <col min="6" max="6" width="16.33203125" style="1" customWidth="1"/>
    <col min="7" max="7" width="6.83203125" style="1" customWidth="1"/>
    <col min="8" max="8" width="7.5" style="1" customWidth="1"/>
    <col min="9" max="9" width="6.5" style="118" customWidth="1"/>
    <col min="10" max="14" width="6.5" style="1" customWidth="1"/>
    <col min="15" max="15" width="7.83203125" style="118" customWidth="1"/>
    <col min="16" max="16" width="10.83203125" style="1" customWidth="1"/>
    <col min="17" max="19" width="7" style="1" customWidth="1"/>
    <col min="20" max="20" width="9.5" style="1" customWidth="1"/>
    <col min="21" max="21" width="9.33203125" style="1" customWidth="1"/>
    <col min="22" max="22" width="9" style="1" customWidth="1"/>
    <col min="23" max="24" width="7.5" style="1" customWidth="1"/>
    <col min="25" max="25" width="13" style="1" customWidth="1"/>
    <col min="26" max="28" width="9.33203125" style="1" customWidth="1"/>
    <col min="29" max="16384" width="9.33203125" style="1" customWidth="1"/>
  </cols>
  <sheetData>
    <row r="1" spans="1:37" ht="16.5" customHeight="1">
      <c r="A1" s="439" t="s">
        <v>58</v>
      </c>
      <c r="B1" s="439"/>
      <c r="C1" s="439"/>
      <c r="D1" s="439"/>
      <c r="E1" s="439"/>
      <c r="F1" s="401" t="s">
        <v>7</v>
      </c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</row>
    <row r="2" spans="1:37" ht="16.5">
      <c r="A2" s="401" t="s">
        <v>8</v>
      </c>
      <c r="B2" s="401"/>
      <c r="C2" s="401"/>
      <c r="D2" s="401"/>
      <c r="E2" s="401"/>
      <c r="F2" s="402" t="s">
        <v>6</v>
      </c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</row>
    <row r="3" spans="6:8" ht="16.5">
      <c r="F3" s="61"/>
      <c r="G3" s="61"/>
      <c r="H3" s="61"/>
    </row>
    <row r="4" spans="1:8" ht="16.5">
      <c r="A4" s="63"/>
      <c r="B4" s="63"/>
      <c r="C4" s="63"/>
      <c r="D4" s="53"/>
      <c r="E4" s="63"/>
      <c r="F4" s="63"/>
      <c r="G4" s="63"/>
      <c r="H4" s="63"/>
    </row>
    <row r="5" spans="1:37" ht="20.25">
      <c r="A5" s="384" t="s">
        <v>9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</row>
    <row r="6" spans="1:37" s="64" customFormat="1" ht="20.25">
      <c r="A6" s="384" t="s">
        <v>255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</row>
    <row r="7" ht="16.5">
      <c r="B7" s="65"/>
    </row>
    <row r="8" spans="1:37" s="69" customFormat="1" ht="24" customHeight="1">
      <c r="A8" s="385" t="s">
        <v>1</v>
      </c>
      <c r="B8" s="388" t="s">
        <v>10</v>
      </c>
      <c r="C8" s="388"/>
      <c r="D8" s="389" t="s">
        <v>65</v>
      </c>
      <c r="E8" s="388" t="s">
        <v>5</v>
      </c>
      <c r="F8" s="66"/>
      <c r="G8" s="66"/>
      <c r="H8" s="140"/>
      <c r="I8" s="398"/>
      <c r="J8" s="398"/>
      <c r="K8" s="398"/>
      <c r="L8" s="398"/>
      <c r="M8" s="399"/>
      <c r="N8" s="48"/>
      <c r="O8" s="48"/>
      <c r="P8" s="392" t="s">
        <v>11</v>
      </c>
      <c r="Q8" s="67"/>
      <c r="R8" s="67"/>
      <c r="S8" s="67"/>
      <c r="T8" s="398"/>
      <c r="U8" s="398"/>
      <c r="V8" s="398"/>
      <c r="W8" s="399"/>
      <c r="X8" s="263"/>
      <c r="Y8" s="392" t="s">
        <v>12</v>
      </c>
      <c r="Z8" s="68"/>
      <c r="AA8" s="68"/>
      <c r="AB8" s="398"/>
      <c r="AC8" s="398"/>
      <c r="AD8" s="399"/>
      <c r="AE8" s="392" t="s">
        <v>13</v>
      </c>
      <c r="AF8" s="398"/>
      <c r="AG8" s="398"/>
      <c r="AH8" s="398"/>
      <c r="AI8" s="398"/>
      <c r="AJ8" s="398"/>
      <c r="AK8" s="399"/>
    </row>
    <row r="9" spans="1:37" s="69" customFormat="1" ht="110.25" customHeight="1">
      <c r="A9" s="386"/>
      <c r="B9" s="388"/>
      <c r="C9" s="388"/>
      <c r="D9" s="390"/>
      <c r="E9" s="388"/>
      <c r="F9" s="395" t="s">
        <v>76</v>
      </c>
      <c r="G9" s="48" t="s">
        <v>170</v>
      </c>
      <c r="H9" s="44" t="s">
        <v>15</v>
      </c>
      <c r="I9" s="44" t="s">
        <v>17</v>
      </c>
      <c r="J9" s="112" t="s">
        <v>16</v>
      </c>
      <c r="K9" s="47" t="s">
        <v>21</v>
      </c>
      <c r="L9" s="47" t="s">
        <v>24</v>
      </c>
      <c r="M9" s="44" t="s">
        <v>18</v>
      </c>
      <c r="N9" s="112" t="s">
        <v>20</v>
      </c>
      <c r="O9" s="44" t="s">
        <v>19</v>
      </c>
      <c r="P9" s="393"/>
      <c r="Q9" s="70" t="s">
        <v>22</v>
      </c>
      <c r="R9" s="47" t="s">
        <v>175</v>
      </c>
      <c r="S9" s="70" t="s">
        <v>174</v>
      </c>
      <c r="T9" s="70" t="s">
        <v>176</v>
      </c>
      <c r="U9" s="70" t="s">
        <v>62</v>
      </c>
      <c r="V9" s="70" t="s">
        <v>63</v>
      </c>
      <c r="W9" s="70" t="s">
        <v>28</v>
      </c>
      <c r="X9" s="70" t="s">
        <v>27</v>
      </c>
      <c r="Y9" s="393"/>
      <c r="Z9" s="70" t="s">
        <v>23</v>
      </c>
      <c r="AA9" s="70" t="s">
        <v>25</v>
      </c>
      <c r="AB9" s="70" t="s">
        <v>26</v>
      </c>
      <c r="AC9" s="70" t="s">
        <v>28</v>
      </c>
      <c r="AD9" s="70" t="s">
        <v>29</v>
      </c>
      <c r="AE9" s="393"/>
      <c r="AF9" s="70" t="s">
        <v>30</v>
      </c>
      <c r="AG9" s="70" t="s">
        <v>31</v>
      </c>
      <c r="AH9" s="70" t="s">
        <v>32</v>
      </c>
      <c r="AI9" s="71" t="s">
        <v>33</v>
      </c>
      <c r="AJ9" s="70" t="s">
        <v>34</v>
      </c>
      <c r="AK9" s="70" t="s">
        <v>35</v>
      </c>
    </row>
    <row r="10" spans="1:37" s="69" customFormat="1" ht="22.5" customHeight="1">
      <c r="A10" s="386"/>
      <c r="B10" s="388"/>
      <c r="C10" s="388"/>
      <c r="D10" s="390"/>
      <c r="E10" s="388"/>
      <c r="F10" s="396"/>
      <c r="G10" s="317">
        <v>45</v>
      </c>
      <c r="H10" s="112">
        <v>30</v>
      </c>
      <c r="I10" s="317">
        <v>30</v>
      </c>
      <c r="J10" s="112">
        <v>45</v>
      </c>
      <c r="K10" s="112">
        <v>30</v>
      </c>
      <c r="L10" s="112">
        <v>105</v>
      </c>
      <c r="M10" s="317">
        <v>90</v>
      </c>
      <c r="N10" s="112">
        <v>30</v>
      </c>
      <c r="O10" s="317">
        <v>15</v>
      </c>
      <c r="P10" s="394"/>
      <c r="Q10" s="317">
        <v>45</v>
      </c>
      <c r="R10" s="112">
        <v>60</v>
      </c>
      <c r="S10" s="317">
        <v>60</v>
      </c>
      <c r="T10" s="317">
        <v>30</v>
      </c>
      <c r="U10" s="317">
        <v>105</v>
      </c>
      <c r="V10" s="112">
        <v>60</v>
      </c>
      <c r="W10" s="317">
        <v>30</v>
      </c>
      <c r="X10" s="317">
        <v>45</v>
      </c>
      <c r="Y10" s="394"/>
      <c r="Z10" s="112">
        <v>185</v>
      </c>
      <c r="AA10" s="112">
        <v>45</v>
      </c>
      <c r="AB10" s="318">
        <v>248</v>
      </c>
      <c r="AC10" s="317">
        <v>30</v>
      </c>
      <c r="AD10" s="317">
        <v>60</v>
      </c>
      <c r="AE10" s="394"/>
      <c r="AF10" s="317">
        <v>45</v>
      </c>
      <c r="AG10" s="318">
        <v>92</v>
      </c>
      <c r="AH10" s="318">
        <v>110</v>
      </c>
      <c r="AI10" s="318">
        <v>240</v>
      </c>
      <c r="AJ10" s="318">
        <v>240</v>
      </c>
      <c r="AK10" s="318">
        <v>240</v>
      </c>
    </row>
    <row r="11" spans="1:37" s="69" customFormat="1" ht="17.25" customHeight="1">
      <c r="A11" s="387"/>
      <c r="B11" s="388"/>
      <c r="C11" s="388"/>
      <c r="D11" s="391"/>
      <c r="E11" s="388"/>
      <c r="F11" s="397"/>
      <c r="G11" s="317">
        <v>3</v>
      </c>
      <c r="H11" s="112">
        <v>2</v>
      </c>
      <c r="I11" s="317">
        <v>2</v>
      </c>
      <c r="J11" s="112">
        <v>3</v>
      </c>
      <c r="K11" s="112">
        <v>2</v>
      </c>
      <c r="L11" s="112">
        <v>7</v>
      </c>
      <c r="M11" s="317">
        <v>6</v>
      </c>
      <c r="N11" s="112">
        <v>2</v>
      </c>
      <c r="O11" s="317">
        <v>1</v>
      </c>
      <c r="P11" s="317">
        <f>SUM(H11:O11)</f>
        <v>25</v>
      </c>
      <c r="Q11" s="317">
        <v>3</v>
      </c>
      <c r="R11" s="112">
        <v>4</v>
      </c>
      <c r="S11" s="317">
        <v>4</v>
      </c>
      <c r="T11" s="317">
        <v>2</v>
      </c>
      <c r="U11" s="317">
        <v>7</v>
      </c>
      <c r="V11" s="112">
        <v>4</v>
      </c>
      <c r="W11" s="317">
        <v>2</v>
      </c>
      <c r="X11" s="317">
        <v>3</v>
      </c>
      <c r="Y11" s="112">
        <f>SUM(Q11:X11)</f>
        <v>29</v>
      </c>
      <c r="Z11" s="112">
        <v>7</v>
      </c>
      <c r="AA11" s="112">
        <v>3</v>
      </c>
      <c r="AB11" s="318">
        <v>8</v>
      </c>
      <c r="AC11" s="317">
        <v>2</v>
      </c>
      <c r="AD11" s="317">
        <v>3</v>
      </c>
      <c r="AE11" s="317">
        <f>SUM(W11:AD11)</f>
        <v>57</v>
      </c>
      <c r="AF11" s="317">
        <v>2</v>
      </c>
      <c r="AG11" s="318">
        <v>3</v>
      </c>
      <c r="AH11" s="318">
        <v>4</v>
      </c>
      <c r="AI11" s="318">
        <v>7</v>
      </c>
      <c r="AJ11" s="318">
        <v>7</v>
      </c>
      <c r="AK11" s="318">
        <v>7</v>
      </c>
    </row>
    <row r="12" spans="1:37" s="54" customFormat="1" ht="20.25" customHeight="1">
      <c r="A12" s="51">
        <v>1</v>
      </c>
      <c r="B12" s="339" t="s">
        <v>256</v>
      </c>
      <c r="C12" s="340" t="s">
        <v>257</v>
      </c>
      <c r="D12" s="341" t="s">
        <v>258</v>
      </c>
      <c r="E12" s="342" t="s">
        <v>259</v>
      </c>
      <c r="F12" s="342" t="s">
        <v>132</v>
      </c>
      <c r="G12" s="83"/>
      <c r="H12" s="162"/>
      <c r="I12" s="74"/>
      <c r="J12" s="74"/>
      <c r="K12" s="76"/>
      <c r="L12" s="84"/>
      <c r="M12" s="82"/>
      <c r="N12" s="77"/>
      <c r="O12" s="75"/>
      <c r="P12" s="319">
        <f>SUMPRODUCT($H$11:$O$11,H12:O12)/$P$11</f>
        <v>0</v>
      </c>
      <c r="Q12" s="78"/>
      <c r="R12" s="76"/>
      <c r="S12" s="78"/>
      <c r="T12" s="78"/>
      <c r="U12" s="79"/>
      <c r="V12" s="80"/>
      <c r="W12" s="81"/>
      <c r="X12" s="84"/>
      <c r="Y12" s="319">
        <f>SUMPRODUCT($Q$11:$X$11,Q12:X12)/$Y$11</f>
        <v>0</v>
      </c>
      <c r="Z12" s="74"/>
      <c r="AA12" s="51"/>
      <c r="AB12" s="78"/>
      <c r="AC12" s="83"/>
      <c r="AD12" s="78"/>
      <c r="AE12" s="83"/>
      <c r="AF12" s="83"/>
      <c r="AG12" s="83"/>
      <c r="AH12" s="83"/>
      <c r="AI12" s="83"/>
      <c r="AJ12" s="83"/>
      <c r="AK12" s="83"/>
    </row>
    <row r="13" spans="1:37" s="86" customFormat="1" ht="20.25" customHeight="1">
      <c r="A13" s="51">
        <v>2</v>
      </c>
      <c r="B13" s="339" t="s">
        <v>260</v>
      </c>
      <c r="C13" s="340" t="s">
        <v>261</v>
      </c>
      <c r="D13" s="341" t="s">
        <v>258</v>
      </c>
      <c r="E13" s="342" t="s">
        <v>262</v>
      </c>
      <c r="F13" s="342" t="s">
        <v>110</v>
      </c>
      <c r="G13" s="85"/>
      <c r="H13" s="162"/>
      <c r="I13" s="74"/>
      <c r="J13" s="74"/>
      <c r="K13" s="76"/>
      <c r="L13" s="84"/>
      <c r="M13" s="82"/>
      <c r="N13" s="76"/>
      <c r="O13" s="75"/>
      <c r="P13" s="319">
        <f aca="true" t="shared" si="0" ref="P13:P32">SUMPRODUCT($H$11:$O$11,H13:O13)/$P$11</f>
        <v>0</v>
      </c>
      <c r="Q13" s="78"/>
      <c r="R13" s="76"/>
      <c r="S13" s="74"/>
      <c r="T13" s="78"/>
      <c r="U13" s="79"/>
      <c r="V13" s="80"/>
      <c r="W13" s="81"/>
      <c r="X13" s="84"/>
      <c r="Y13" s="78"/>
      <c r="Z13" s="74"/>
      <c r="AA13" s="51"/>
      <c r="AB13" s="74"/>
      <c r="AC13" s="85"/>
      <c r="AD13" s="74"/>
      <c r="AE13" s="85"/>
      <c r="AF13" s="85"/>
      <c r="AG13" s="85"/>
      <c r="AH13" s="85"/>
      <c r="AI13" s="85"/>
      <c r="AJ13" s="85"/>
      <c r="AK13" s="85"/>
    </row>
    <row r="14" spans="1:37" s="54" customFormat="1" ht="20.25" customHeight="1">
      <c r="A14" s="51">
        <v>3</v>
      </c>
      <c r="B14" s="343" t="s">
        <v>263</v>
      </c>
      <c r="C14" s="344" t="s">
        <v>264</v>
      </c>
      <c r="D14" s="341" t="s">
        <v>258</v>
      </c>
      <c r="E14" s="345" t="s">
        <v>265</v>
      </c>
      <c r="F14" s="345" t="s">
        <v>118</v>
      </c>
      <c r="G14" s="83"/>
      <c r="H14" s="162"/>
      <c r="I14" s="74"/>
      <c r="J14" s="74"/>
      <c r="K14" s="76"/>
      <c r="L14" s="84"/>
      <c r="M14" s="73"/>
      <c r="N14" s="77"/>
      <c r="O14" s="75"/>
      <c r="P14" s="319">
        <f t="shared" si="0"/>
        <v>0</v>
      </c>
      <c r="Q14" s="78"/>
      <c r="R14" s="76"/>
      <c r="S14" s="78"/>
      <c r="T14" s="78"/>
      <c r="U14" s="79"/>
      <c r="V14" s="80"/>
      <c r="W14" s="81"/>
      <c r="X14" s="84"/>
      <c r="Y14" s="78"/>
      <c r="Z14" s="74"/>
      <c r="AA14" s="74"/>
      <c r="AB14" s="78"/>
      <c r="AC14" s="83"/>
      <c r="AD14" s="78"/>
      <c r="AE14" s="83"/>
      <c r="AF14" s="83"/>
      <c r="AG14" s="83"/>
      <c r="AH14" s="83"/>
      <c r="AI14" s="83"/>
      <c r="AJ14" s="83"/>
      <c r="AK14" s="83"/>
    </row>
    <row r="15" spans="1:37" s="54" customFormat="1" ht="20.25" customHeight="1">
      <c r="A15" s="51">
        <v>4</v>
      </c>
      <c r="B15" s="339" t="s">
        <v>266</v>
      </c>
      <c r="C15" s="340" t="s">
        <v>267</v>
      </c>
      <c r="D15" s="341" t="s">
        <v>258</v>
      </c>
      <c r="E15" s="342" t="s">
        <v>268</v>
      </c>
      <c r="F15" s="342" t="s">
        <v>269</v>
      </c>
      <c r="G15" s="83"/>
      <c r="H15" s="162"/>
      <c r="I15" s="74"/>
      <c r="J15" s="74"/>
      <c r="K15" s="78"/>
      <c r="L15" s="84"/>
      <c r="M15" s="82"/>
      <c r="N15" s="77"/>
      <c r="O15" s="75"/>
      <c r="P15" s="319">
        <f t="shared" si="0"/>
        <v>0</v>
      </c>
      <c r="Q15" s="78"/>
      <c r="R15" s="78"/>
      <c r="S15" s="74"/>
      <c r="T15" s="78"/>
      <c r="U15" s="78"/>
      <c r="V15" s="81"/>
      <c r="W15" s="81"/>
      <c r="X15" s="84"/>
      <c r="Y15" s="319">
        <f>SUMPRODUCT($Q$11:$X$11,Q15:X15)/$Y$11</f>
        <v>0</v>
      </c>
      <c r="Z15" s="74"/>
      <c r="AA15" s="74"/>
      <c r="AB15" s="74"/>
      <c r="AC15" s="51"/>
      <c r="AD15" s="74"/>
      <c r="AE15" s="51"/>
      <c r="AF15" s="51"/>
      <c r="AG15" s="51"/>
      <c r="AH15" s="51"/>
      <c r="AI15" s="51"/>
      <c r="AJ15" s="51"/>
      <c r="AK15" s="51"/>
    </row>
    <row r="16" spans="1:37" s="88" customFormat="1" ht="20.25" customHeight="1">
      <c r="A16" s="51">
        <v>5</v>
      </c>
      <c r="B16" s="352" t="s">
        <v>270</v>
      </c>
      <c r="C16" s="353" t="s">
        <v>271</v>
      </c>
      <c r="D16" s="354" t="s">
        <v>258</v>
      </c>
      <c r="E16" s="355" t="s">
        <v>272</v>
      </c>
      <c r="F16" s="355" t="s">
        <v>99</v>
      </c>
      <c r="G16" s="51"/>
      <c r="H16" s="162"/>
      <c r="I16" s="74"/>
      <c r="J16" s="74"/>
      <c r="K16" s="120"/>
      <c r="L16" s="84"/>
      <c r="M16" s="82"/>
      <c r="N16" s="77"/>
      <c r="O16" s="75"/>
      <c r="P16" s="319">
        <f t="shared" si="0"/>
        <v>0</v>
      </c>
      <c r="Q16" s="78"/>
      <c r="R16" s="120"/>
      <c r="S16" s="74"/>
      <c r="T16" s="78"/>
      <c r="U16" s="78"/>
      <c r="V16" s="81"/>
      <c r="W16" s="81"/>
      <c r="X16" s="84"/>
      <c r="Y16" s="319">
        <f>SUMPRODUCT($Q$11:$X$11,Q16:X16)/$Y$11</f>
        <v>0</v>
      </c>
      <c r="Z16" s="74"/>
      <c r="AA16" s="74"/>
      <c r="AB16" s="74"/>
      <c r="AC16" s="51"/>
      <c r="AD16" s="74"/>
      <c r="AE16" s="51"/>
      <c r="AF16" s="51"/>
      <c r="AG16" s="51"/>
      <c r="AH16" s="51"/>
      <c r="AI16" s="51"/>
      <c r="AJ16" s="51"/>
      <c r="AK16" s="51"/>
    </row>
    <row r="17" spans="1:37" s="54" customFormat="1" ht="20.25" customHeight="1">
      <c r="A17" s="51">
        <v>6</v>
      </c>
      <c r="B17" s="343" t="s">
        <v>273</v>
      </c>
      <c r="C17" s="344" t="s">
        <v>274</v>
      </c>
      <c r="D17" s="341" t="s">
        <v>258</v>
      </c>
      <c r="E17" s="346" t="s">
        <v>275</v>
      </c>
      <c r="F17" s="346" t="s">
        <v>269</v>
      </c>
      <c r="G17" s="83"/>
      <c r="H17" s="162"/>
      <c r="I17" s="74"/>
      <c r="J17" s="51"/>
      <c r="K17" s="141"/>
      <c r="L17" s="81"/>
      <c r="M17" s="51"/>
      <c r="N17" s="77"/>
      <c r="O17" s="74"/>
      <c r="P17" s="319">
        <f t="shared" si="0"/>
        <v>0</v>
      </c>
      <c r="Q17" s="78"/>
      <c r="R17" s="254"/>
      <c r="S17" s="78"/>
      <c r="T17" s="254"/>
      <c r="U17" s="74"/>
      <c r="V17" s="162"/>
      <c r="W17" s="81"/>
      <c r="X17" s="84"/>
      <c r="Y17" s="319">
        <f>SUMPRODUCT($Q$11:$X$11,Q17:X17)/$Y$11</f>
        <v>0</v>
      </c>
      <c r="Z17" s="74"/>
      <c r="AA17" s="74"/>
      <c r="AB17" s="78"/>
      <c r="AC17" s="83"/>
      <c r="AD17" s="78"/>
      <c r="AE17" s="83"/>
      <c r="AF17" s="83"/>
      <c r="AG17" s="83"/>
      <c r="AH17" s="83"/>
      <c r="AI17" s="83"/>
      <c r="AJ17" s="83"/>
      <c r="AK17" s="83"/>
    </row>
    <row r="18" spans="1:37" s="54" customFormat="1" ht="20.25" customHeight="1">
      <c r="A18" s="51">
        <v>7</v>
      </c>
      <c r="B18" s="343" t="s">
        <v>276</v>
      </c>
      <c r="C18" s="344" t="s">
        <v>277</v>
      </c>
      <c r="D18" s="341" t="s">
        <v>258</v>
      </c>
      <c r="E18" s="345" t="s">
        <v>278</v>
      </c>
      <c r="F18" s="345" t="s">
        <v>118</v>
      </c>
      <c r="G18" s="83"/>
      <c r="H18" s="162"/>
      <c r="I18" s="74"/>
      <c r="J18" s="74"/>
      <c r="K18" s="76"/>
      <c r="L18" s="81"/>
      <c r="M18" s="82"/>
      <c r="N18" s="77"/>
      <c r="O18" s="75"/>
      <c r="P18" s="319">
        <f t="shared" si="0"/>
        <v>0</v>
      </c>
      <c r="Q18" s="78"/>
      <c r="R18" s="76"/>
      <c r="S18" s="78"/>
      <c r="T18" s="78"/>
      <c r="U18" s="79"/>
      <c r="V18" s="80"/>
      <c r="W18" s="81"/>
      <c r="X18" s="84"/>
      <c r="Y18" s="78"/>
      <c r="Z18" s="74"/>
      <c r="AA18" s="74"/>
      <c r="AB18" s="78"/>
      <c r="AC18" s="83"/>
      <c r="AD18" s="78"/>
      <c r="AE18" s="83"/>
      <c r="AF18" s="83"/>
      <c r="AG18" s="83"/>
      <c r="AH18" s="83"/>
      <c r="AI18" s="83"/>
      <c r="AJ18" s="83"/>
      <c r="AK18" s="83"/>
    </row>
    <row r="19" spans="1:37" s="86" customFormat="1" ht="20.25" customHeight="1">
      <c r="A19" s="51">
        <v>8</v>
      </c>
      <c r="B19" s="339" t="s">
        <v>279</v>
      </c>
      <c r="C19" s="340" t="s">
        <v>277</v>
      </c>
      <c r="D19" s="341" t="s">
        <v>258</v>
      </c>
      <c r="E19" s="342" t="s">
        <v>280</v>
      </c>
      <c r="F19" s="342" t="s">
        <v>99</v>
      </c>
      <c r="G19" s="85"/>
      <c r="H19" s="162"/>
      <c r="I19" s="74"/>
      <c r="J19" s="74"/>
      <c r="K19" s="76"/>
      <c r="L19" s="84"/>
      <c r="M19" s="82"/>
      <c r="N19" s="77"/>
      <c r="O19" s="75"/>
      <c r="P19" s="319">
        <f t="shared" si="0"/>
        <v>0</v>
      </c>
      <c r="Q19" s="78"/>
      <c r="R19" s="76"/>
      <c r="S19" s="74"/>
      <c r="T19" s="78"/>
      <c r="U19" s="79"/>
      <c r="V19" s="80"/>
      <c r="W19" s="81"/>
      <c r="X19" s="84"/>
      <c r="Y19" s="319">
        <f>SUMPRODUCT($Q$11:$X$11,Q19:X19)/$Y$11</f>
        <v>0</v>
      </c>
      <c r="Z19" s="74"/>
      <c r="AA19" s="74"/>
      <c r="AB19" s="74"/>
      <c r="AC19" s="85"/>
      <c r="AD19" s="74"/>
      <c r="AE19" s="85"/>
      <c r="AF19" s="85"/>
      <c r="AG19" s="85"/>
      <c r="AH19" s="85"/>
      <c r="AI19" s="85"/>
      <c r="AJ19" s="85"/>
      <c r="AK19" s="85"/>
    </row>
    <row r="20" spans="1:37" s="54" customFormat="1" ht="20.25" customHeight="1">
      <c r="A20" s="51">
        <v>9</v>
      </c>
      <c r="B20" s="343" t="s">
        <v>281</v>
      </c>
      <c r="C20" s="344" t="s">
        <v>115</v>
      </c>
      <c r="D20" s="341" t="s">
        <v>258</v>
      </c>
      <c r="E20" s="347" t="s">
        <v>282</v>
      </c>
      <c r="F20" s="347" t="s">
        <v>110</v>
      </c>
      <c r="G20" s="83">
        <v>7.3</v>
      </c>
      <c r="H20" s="162"/>
      <c r="I20" s="74"/>
      <c r="J20" s="74"/>
      <c r="K20" s="76"/>
      <c r="L20" s="84"/>
      <c r="M20" s="82"/>
      <c r="N20" s="77"/>
      <c r="O20" s="75"/>
      <c r="P20" s="319">
        <f t="shared" si="0"/>
        <v>0</v>
      </c>
      <c r="Q20" s="78"/>
      <c r="R20" s="76"/>
      <c r="S20" s="78"/>
      <c r="T20" s="78"/>
      <c r="U20" s="79"/>
      <c r="V20" s="80"/>
      <c r="W20" s="81"/>
      <c r="X20" s="84"/>
      <c r="Y20" s="319">
        <f>SUMPRODUCT($Q$11:$X$11,Q20:X20)/$Y$11</f>
        <v>0</v>
      </c>
      <c r="Z20" s="74"/>
      <c r="AA20" s="74"/>
      <c r="AB20" s="78"/>
      <c r="AC20" s="83"/>
      <c r="AD20" s="78"/>
      <c r="AE20" s="83"/>
      <c r="AF20" s="83"/>
      <c r="AG20" s="83"/>
      <c r="AH20" s="83"/>
      <c r="AI20" s="83"/>
      <c r="AJ20" s="83"/>
      <c r="AK20" s="83"/>
    </row>
    <row r="21" spans="1:37" s="54" customFormat="1" ht="20.25" customHeight="1">
      <c r="A21" s="51">
        <v>10</v>
      </c>
      <c r="B21" s="343" t="s">
        <v>283</v>
      </c>
      <c r="C21" s="344" t="s">
        <v>284</v>
      </c>
      <c r="D21" s="341" t="s">
        <v>258</v>
      </c>
      <c r="E21" s="346" t="s">
        <v>285</v>
      </c>
      <c r="F21" s="346" t="s">
        <v>251</v>
      </c>
      <c r="G21" s="83"/>
      <c r="H21" s="162"/>
      <c r="I21" s="74"/>
      <c r="J21" s="74"/>
      <c r="K21" s="76"/>
      <c r="L21" s="84"/>
      <c r="M21" s="82"/>
      <c r="N21" s="77"/>
      <c r="O21" s="75"/>
      <c r="P21" s="319">
        <f t="shared" si="0"/>
        <v>0</v>
      </c>
      <c r="Q21" s="78"/>
      <c r="R21" s="76"/>
      <c r="S21" s="78"/>
      <c r="T21" s="78"/>
      <c r="U21" s="79"/>
      <c r="V21" s="80"/>
      <c r="W21" s="81"/>
      <c r="X21" s="84"/>
      <c r="Y21" s="319">
        <f>SUMPRODUCT($Q$11:$X$11,Q21:X21)/$Y$11</f>
        <v>0</v>
      </c>
      <c r="Z21" s="74"/>
      <c r="AA21" s="74"/>
      <c r="AB21" s="78"/>
      <c r="AC21" s="83"/>
      <c r="AD21" s="78"/>
      <c r="AE21" s="83"/>
      <c r="AF21" s="83"/>
      <c r="AG21" s="83"/>
      <c r="AH21" s="83"/>
      <c r="AI21" s="83"/>
      <c r="AJ21" s="83"/>
      <c r="AK21" s="83"/>
    </row>
    <row r="22" spans="1:37" s="54" customFormat="1" ht="20.25" customHeight="1">
      <c r="A22" s="51">
        <v>11</v>
      </c>
      <c r="B22" s="339" t="s">
        <v>286</v>
      </c>
      <c r="C22" s="340" t="s">
        <v>287</v>
      </c>
      <c r="D22" s="341" t="s">
        <v>258</v>
      </c>
      <c r="E22" s="342" t="s">
        <v>288</v>
      </c>
      <c r="F22" s="342" t="s">
        <v>99</v>
      </c>
      <c r="G22" s="83"/>
      <c r="H22" s="162"/>
      <c r="I22" s="74"/>
      <c r="J22" s="74"/>
      <c r="K22" s="76"/>
      <c r="L22" s="84"/>
      <c r="M22" s="82"/>
      <c r="N22" s="77"/>
      <c r="O22" s="75"/>
      <c r="P22" s="319">
        <f t="shared" si="0"/>
        <v>0</v>
      </c>
      <c r="Q22" s="78"/>
      <c r="R22" s="76"/>
      <c r="S22" s="78"/>
      <c r="T22" s="78"/>
      <c r="U22" s="79"/>
      <c r="V22" s="80"/>
      <c r="W22" s="81"/>
      <c r="X22" s="84"/>
      <c r="Y22" s="319">
        <f>SUMPRODUCT($Q$11:$X$11,Q22:X22)/$Y$11</f>
        <v>0</v>
      </c>
      <c r="Z22" s="74"/>
      <c r="AA22" s="74"/>
      <c r="AB22" s="78"/>
      <c r="AC22" s="83"/>
      <c r="AD22" s="78"/>
      <c r="AE22" s="83"/>
      <c r="AF22" s="83"/>
      <c r="AG22" s="83"/>
      <c r="AH22" s="83"/>
      <c r="AI22" s="83"/>
      <c r="AJ22" s="83"/>
      <c r="AK22" s="83"/>
    </row>
    <row r="23" spans="1:37" s="54" customFormat="1" ht="20.25" customHeight="1">
      <c r="A23" s="51">
        <v>12</v>
      </c>
      <c r="B23" s="339" t="s">
        <v>289</v>
      </c>
      <c r="C23" s="340" t="s">
        <v>290</v>
      </c>
      <c r="D23" s="341" t="s">
        <v>258</v>
      </c>
      <c r="E23" s="342" t="s">
        <v>291</v>
      </c>
      <c r="F23" s="342" t="s">
        <v>99</v>
      </c>
      <c r="G23" s="83"/>
      <c r="H23" s="162"/>
      <c r="I23" s="74"/>
      <c r="J23" s="74"/>
      <c r="K23" s="76"/>
      <c r="L23" s="84"/>
      <c r="M23" s="82"/>
      <c r="N23" s="77"/>
      <c r="O23" s="75"/>
      <c r="P23" s="319">
        <f t="shared" si="0"/>
        <v>0</v>
      </c>
      <c r="Q23" s="78"/>
      <c r="R23" s="76"/>
      <c r="S23" s="78"/>
      <c r="T23" s="78"/>
      <c r="U23" s="79"/>
      <c r="V23" s="80"/>
      <c r="W23" s="81"/>
      <c r="X23" s="84"/>
      <c r="Y23" s="78"/>
      <c r="Z23" s="74"/>
      <c r="AA23" s="74"/>
      <c r="AB23" s="78"/>
      <c r="AC23" s="83"/>
      <c r="AD23" s="78"/>
      <c r="AE23" s="83"/>
      <c r="AF23" s="83"/>
      <c r="AG23" s="83"/>
      <c r="AH23" s="83"/>
      <c r="AI23" s="83"/>
      <c r="AJ23" s="83"/>
      <c r="AK23" s="83"/>
    </row>
    <row r="24" spans="1:37" s="54" customFormat="1" ht="20.25" customHeight="1">
      <c r="A24" s="51">
        <v>13</v>
      </c>
      <c r="B24" s="339" t="s">
        <v>292</v>
      </c>
      <c r="C24" s="340" t="s">
        <v>183</v>
      </c>
      <c r="D24" s="341" t="s">
        <v>258</v>
      </c>
      <c r="E24" s="342" t="s">
        <v>293</v>
      </c>
      <c r="F24" s="342" t="s">
        <v>105</v>
      </c>
      <c r="G24" s="153"/>
      <c r="H24" s="162"/>
      <c r="I24" s="74"/>
      <c r="J24" s="74"/>
      <c r="K24" s="76"/>
      <c r="L24" s="84"/>
      <c r="M24" s="73"/>
      <c r="N24" s="77"/>
      <c r="O24" s="74"/>
      <c r="P24" s="319">
        <f>SUMPRODUCT($H$11:$O$11,H24:O24)/$P$11</f>
        <v>0</v>
      </c>
      <c r="Q24" s="78"/>
      <c r="R24" s="76"/>
      <c r="S24" s="78"/>
      <c r="T24" s="78"/>
      <c r="U24" s="79"/>
      <c r="V24" s="80"/>
      <c r="W24" s="78"/>
      <c r="X24" s="84"/>
      <c r="Y24" s="319">
        <f>SUMPRODUCT($Q$11:$X$11,Q24:X24)/$Y$11</f>
        <v>0</v>
      </c>
      <c r="Z24" s="74"/>
      <c r="AA24" s="74"/>
      <c r="AB24" s="78"/>
      <c r="AC24" s="83"/>
      <c r="AD24" s="78"/>
      <c r="AE24" s="83"/>
      <c r="AF24" s="83"/>
      <c r="AG24" s="83"/>
      <c r="AH24" s="83"/>
      <c r="AI24" s="83"/>
      <c r="AJ24" s="83"/>
      <c r="AK24" s="83"/>
    </row>
    <row r="25" spans="1:37" s="54" customFormat="1" ht="20.25" customHeight="1">
      <c r="A25" s="51">
        <v>14</v>
      </c>
      <c r="B25" s="348" t="s">
        <v>294</v>
      </c>
      <c r="C25" s="349" t="s">
        <v>295</v>
      </c>
      <c r="D25" s="350" t="s">
        <v>258</v>
      </c>
      <c r="E25" s="351" t="s">
        <v>296</v>
      </c>
      <c r="F25" s="351" t="s">
        <v>99</v>
      </c>
      <c r="G25" s="83"/>
      <c r="H25" s="162"/>
      <c r="I25" s="74"/>
      <c r="J25" s="74"/>
      <c r="K25" s="76"/>
      <c r="L25" s="84"/>
      <c r="M25" s="82"/>
      <c r="N25" s="77"/>
      <c r="O25" s="75"/>
      <c r="P25" s="319">
        <f>SUMPRODUCT($H$11:$O$11,H25:O25)/$P$11</f>
        <v>0</v>
      </c>
      <c r="Q25" s="78"/>
      <c r="R25" s="76"/>
      <c r="S25" s="78"/>
      <c r="T25" s="78"/>
      <c r="U25" s="79"/>
      <c r="V25" s="80"/>
      <c r="W25" s="81"/>
      <c r="X25" s="84"/>
      <c r="Y25" s="319">
        <f>SUMPRODUCT($Q$11:$X$11,Q25:X25)/$Y$11</f>
        <v>0</v>
      </c>
      <c r="Z25" s="74"/>
      <c r="AA25" s="74"/>
      <c r="AB25" s="78"/>
      <c r="AC25" s="83"/>
      <c r="AD25" s="81"/>
      <c r="AE25" s="83"/>
      <c r="AF25" s="83"/>
      <c r="AG25" s="83"/>
      <c r="AH25" s="83"/>
      <c r="AI25" s="83"/>
      <c r="AJ25" s="83"/>
      <c r="AK25" s="83"/>
    </row>
    <row r="26" spans="1:37" s="54" customFormat="1" ht="20.25" customHeight="1">
      <c r="A26" s="51">
        <v>15</v>
      </c>
      <c r="B26" s="339" t="s">
        <v>297</v>
      </c>
      <c r="C26" s="340" t="s">
        <v>298</v>
      </c>
      <c r="D26" s="341" t="s">
        <v>258</v>
      </c>
      <c r="E26" s="342" t="s">
        <v>299</v>
      </c>
      <c r="F26" s="342" t="s">
        <v>251</v>
      </c>
      <c r="G26" s="83"/>
      <c r="H26" s="162"/>
      <c r="I26" s="74"/>
      <c r="J26" s="74"/>
      <c r="K26" s="76"/>
      <c r="L26" s="84"/>
      <c r="M26" s="82"/>
      <c r="N26" s="77"/>
      <c r="O26" s="75"/>
      <c r="P26" s="319">
        <f>SUMPRODUCT($H$11:$O$11,H26:O26)/$P$11</f>
        <v>0</v>
      </c>
      <c r="Q26" s="78"/>
      <c r="R26" s="76"/>
      <c r="S26" s="78"/>
      <c r="T26" s="78"/>
      <c r="U26" s="79"/>
      <c r="V26" s="80"/>
      <c r="W26" s="78"/>
      <c r="X26" s="84"/>
      <c r="Y26" s="78"/>
      <c r="Z26" s="74"/>
      <c r="AA26" s="74"/>
      <c r="AB26" s="78"/>
      <c r="AC26" s="83"/>
      <c r="AD26" s="81"/>
      <c r="AE26" s="83"/>
      <c r="AF26" s="83"/>
      <c r="AG26" s="83"/>
      <c r="AH26" s="83"/>
      <c r="AI26" s="83"/>
      <c r="AJ26" s="83"/>
      <c r="AK26" s="83"/>
    </row>
    <row r="27" spans="1:37" s="54" customFormat="1" ht="20.25" customHeight="1">
      <c r="A27" s="51">
        <v>16</v>
      </c>
      <c r="B27" s="339" t="s">
        <v>300</v>
      </c>
      <c r="C27" s="340" t="s">
        <v>301</v>
      </c>
      <c r="D27" s="341" t="s">
        <v>258</v>
      </c>
      <c r="E27" s="342" t="s">
        <v>302</v>
      </c>
      <c r="F27" s="342" t="s">
        <v>99</v>
      </c>
      <c r="G27" s="83"/>
      <c r="H27" s="162"/>
      <c r="I27" s="74"/>
      <c r="J27" s="74"/>
      <c r="K27" s="76"/>
      <c r="L27" s="84"/>
      <c r="M27" s="106"/>
      <c r="N27" s="77"/>
      <c r="O27" s="74"/>
      <c r="P27" s="319">
        <f t="shared" si="0"/>
        <v>0</v>
      </c>
      <c r="Q27" s="78"/>
      <c r="R27" s="76"/>
      <c r="S27" s="78"/>
      <c r="T27" s="78"/>
      <c r="U27" s="79"/>
      <c r="V27" s="80"/>
      <c r="W27" s="81"/>
      <c r="X27" s="84"/>
      <c r="Y27" s="78"/>
      <c r="Z27" s="74"/>
      <c r="AA27" s="74"/>
      <c r="AB27" s="78"/>
      <c r="AC27" s="83"/>
      <c r="AD27" s="78"/>
      <c r="AE27" s="83"/>
      <c r="AF27" s="83"/>
      <c r="AG27" s="83"/>
      <c r="AH27" s="83"/>
      <c r="AI27" s="83"/>
      <c r="AJ27" s="83"/>
      <c r="AK27" s="83"/>
    </row>
    <row r="28" spans="1:37" s="54" customFormat="1" ht="20.25" customHeight="1">
      <c r="A28" s="51">
        <v>17</v>
      </c>
      <c r="B28" s="339" t="s">
        <v>303</v>
      </c>
      <c r="C28" s="340" t="s">
        <v>131</v>
      </c>
      <c r="D28" s="341" t="s">
        <v>258</v>
      </c>
      <c r="E28" s="342" t="s">
        <v>304</v>
      </c>
      <c r="F28" s="342" t="s">
        <v>269</v>
      </c>
      <c r="G28" s="83"/>
      <c r="H28" s="162"/>
      <c r="I28" s="74"/>
      <c r="J28" s="74"/>
      <c r="K28" s="76"/>
      <c r="L28" s="84"/>
      <c r="M28" s="82"/>
      <c r="N28" s="77"/>
      <c r="O28" s="75"/>
      <c r="P28" s="319">
        <f t="shared" si="0"/>
        <v>0</v>
      </c>
      <c r="Q28" s="78"/>
      <c r="R28" s="76"/>
      <c r="S28" s="78"/>
      <c r="T28" s="78"/>
      <c r="U28" s="79"/>
      <c r="V28" s="80"/>
      <c r="W28" s="81"/>
      <c r="X28" s="84"/>
      <c r="Y28" s="319">
        <f>SUMPRODUCT($Q$11:$X$11,Q28:X28)/$Y$11</f>
        <v>0</v>
      </c>
      <c r="Z28" s="74"/>
      <c r="AA28" s="74"/>
      <c r="AB28" s="78"/>
      <c r="AC28" s="83"/>
      <c r="AD28" s="78"/>
      <c r="AE28" s="83"/>
      <c r="AF28" s="83"/>
      <c r="AG28" s="83"/>
      <c r="AH28" s="83"/>
      <c r="AI28" s="83"/>
      <c r="AJ28" s="83"/>
      <c r="AK28" s="83"/>
    </row>
    <row r="29" spans="1:37" s="54" customFormat="1" ht="20.25" customHeight="1">
      <c r="A29" s="51">
        <v>18</v>
      </c>
      <c r="B29" s="339" t="s">
        <v>305</v>
      </c>
      <c r="C29" s="340" t="s">
        <v>306</v>
      </c>
      <c r="D29" s="341" t="s">
        <v>258</v>
      </c>
      <c r="E29" s="342" t="s">
        <v>307</v>
      </c>
      <c r="F29" s="342" t="s">
        <v>105</v>
      </c>
      <c r="G29" s="83"/>
      <c r="H29" s="162"/>
      <c r="I29" s="74"/>
      <c r="J29" s="74"/>
      <c r="K29" s="76"/>
      <c r="L29" s="84"/>
      <c r="M29" s="82"/>
      <c r="N29" s="77"/>
      <c r="O29" s="75"/>
      <c r="P29" s="319">
        <f t="shared" si="0"/>
        <v>0</v>
      </c>
      <c r="Q29" s="78"/>
      <c r="R29" s="76"/>
      <c r="S29" s="78"/>
      <c r="T29" s="78"/>
      <c r="U29" s="79"/>
      <c r="V29" s="80"/>
      <c r="W29" s="78"/>
      <c r="X29" s="84"/>
      <c r="Y29" s="319">
        <f>SUMPRODUCT($Q$11:$X$11,Q29:X29)/$Y$11</f>
        <v>0</v>
      </c>
      <c r="Z29" s="74"/>
      <c r="AA29" s="74"/>
      <c r="AB29" s="78"/>
      <c r="AC29" s="83"/>
      <c r="AD29" s="78"/>
      <c r="AE29" s="83"/>
      <c r="AF29" s="83"/>
      <c r="AG29" s="83"/>
      <c r="AH29" s="83"/>
      <c r="AI29" s="83"/>
      <c r="AJ29" s="83"/>
      <c r="AK29" s="83"/>
    </row>
    <row r="30" spans="1:37" s="54" customFormat="1" ht="20.25" customHeight="1">
      <c r="A30" s="51">
        <v>19</v>
      </c>
      <c r="B30" s="339" t="s">
        <v>294</v>
      </c>
      <c r="C30" s="340" t="s">
        <v>308</v>
      </c>
      <c r="D30" s="341" t="s">
        <v>258</v>
      </c>
      <c r="E30" s="342" t="s">
        <v>309</v>
      </c>
      <c r="F30" s="342" t="s">
        <v>99</v>
      </c>
      <c r="G30" s="83"/>
      <c r="H30" s="162"/>
      <c r="I30" s="74"/>
      <c r="J30" s="74"/>
      <c r="K30" s="76"/>
      <c r="L30" s="84"/>
      <c r="M30" s="82"/>
      <c r="N30" s="77"/>
      <c r="O30" s="75"/>
      <c r="P30" s="319">
        <f>SUMPRODUCT($H$11:$O$11,H30:O30)/$P$11</f>
        <v>0</v>
      </c>
      <c r="Q30" s="78"/>
      <c r="R30" s="76"/>
      <c r="S30" s="78"/>
      <c r="T30" s="78"/>
      <c r="U30" s="79"/>
      <c r="V30" s="80"/>
      <c r="W30" s="78"/>
      <c r="X30" s="84"/>
      <c r="Y30" s="319">
        <f>SUMPRODUCT($Q$11:$X$11,Q30:X30)/$Y$11</f>
        <v>0</v>
      </c>
      <c r="Z30" s="74"/>
      <c r="AA30" s="74"/>
      <c r="AB30" s="78"/>
      <c r="AC30" s="83"/>
      <c r="AD30" s="78"/>
      <c r="AE30" s="83"/>
      <c r="AF30" s="83"/>
      <c r="AG30" s="83"/>
      <c r="AH30" s="83"/>
      <c r="AI30" s="83"/>
      <c r="AJ30" s="83"/>
      <c r="AK30" s="83"/>
    </row>
    <row r="31" spans="1:37" s="54" customFormat="1" ht="20.25" customHeight="1">
      <c r="A31" s="51">
        <v>20</v>
      </c>
      <c r="B31" s="339" t="s">
        <v>310</v>
      </c>
      <c r="C31" s="340" t="s">
        <v>107</v>
      </c>
      <c r="D31" s="341" t="s">
        <v>258</v>
      </c>
      <c r="E31" s="342" t="s">
        <v>311</v>
      </c>
      <c r="F31" s="342" t="s">
        <v>269</v>
      </c>
      <c r="G31" s="83"/>
      <c r="H31" s="162"/>
      <c r="I31" s="74"/>
      <c r="J31" s="74"/>
      <c r="K31" s="76"/>
      <c r="L31" s="84"/>
      <c r="M31" s="106"/>
      <c r="N31" s="76"/>
      <c r="O31" s="74"/>
      <c r="P31" s="319">
        <f t="shared" si="0"/>
        <v>0</v>
      </c>
      <c r="Q31" s="78"/>
      <c r="R31" s="76"/>
      <c r="S31" s="78"/>
      <c r="T31" s="78"/>
      <c r="U31" s="79"/>
      <c r="V31" s="80"/>
      <c r="W31" s="81"/>
      <c r="X31" s="84"/>
      <c r="Y31" s="319">
        <f>SUMPRODUCT($Q$11:$X$11,Q31:X31)/$Y$11</f>
        <v>0</v>
      </c>
      <c r="Z31" s="74"/>
      <c r="AA31" s="74"/>
      <c r="AB31" s="78"/>
      <c r="AC31" s="83"/>
      <c r="AD31" s="78"/>
      <c r="AE31" s="83"/>
      <c r="AF31" s="83"/>
      <c r="AG31" s="83"/>
      <c r="AH31" s="83"/>
      <c r="AI31" s="83"/>
      <c r="AJ31" s="83"/>
      <c r="AK31" s="83"/>
    </row>
    <row r="32" spans="1:37" s="54" customFormat="1" ht="20.25" customHeight="1">
      <c r="A32" s="51">
        <v>21</v>
      </c>
      <c r="B32" s="356" t="s">
        <v>312</v>
      </c>
      <c r="C32" s="357" t="s">
        <v>313</v>
      </c>
      <c r="D32" s="354" t="s">
        <v>258</v>
      </c>
      <c r="E32" s="358">
        <v>30802</v>
      </c>
      <c r="F32" s="355" t="s">
        <v>247</v>
      </c>
      <c r="G32" s="83"/>
      <c r="H32" s="162"/>
      <c r="I32" s="74"/>
      <c r="J32" s="74"/>
      <c r="K32" s="76"/>
      <c r="L32" s="84"/>
      <c r="M32" s="82"/>
      <c r="N32" s="77"/>
      <c r="O32" s="75"/>
      <c r="P32" s="319">
        <f t="shared" si="0"/>
        <v>0</v>
      </c>
      <c r="Q32" s="78"/>
      <c r="R32" s="76"/>
      <c r="S32" s="78"/>
      <c r="T32" s="78"/>
      <c r="U32" s="79"/>
      <c r="V32" s="80"/>
      <c r="W32" s="81"/>
      <c r="X32" s="84"/>
      <c r="Y32" s="319">
        <f>SUMPRODUCT($Q$11:$X$11,Q32:X32)/$Y$11</f>
        <v>0</v>
      </c>
      <c r="Z32" s="74"/>
      <c r="AA32" s="74"/>
      <c r="AB32" s="78"/>
      <c r="AC32" s="83"/>
      <c r="AD32" s="78"/>
      <c r="AE32" s="83"/>
      <c r="AF32" s="83"/>
      <c r="AG32" s="83"/>
      <c r="AH32" s="83"/>
      <c r="AI32" s="83"/>
      <c r="AJ32" s="83"/>
      <c r="AK32" s="83"/>
    </row>
    <row r="33" spans="1:30" s="91" customFormat="1" ht="21.75" customHeight="1">
      <c r="A33" s="123"/>
      <c r="F33" s="178" t="s">
        <v>171</v>
      </c>
      <c r="G33" s="159"/>
      <c r="H33" s="94">
        <f aca="true" t="shared" si="1" ref="H33:O33">COUNTIF(H12:H32,"&lt;5")</f>
        <v>0</v>
      </c>
      <c r="I33" s="94">
        <f t="shared" si="1"/>
        <v>0</v>
      </c>
      <c r="J33" s="94">
        <f t="shared" si="1"/>
        <v>0</v>
      </c>
      <c r="K33" s="94">
        <f t="shared" si="1"/>
        <v>0</v>
      </c>
      <c r="L33" s="94">
        <f t="shared" si="1"/>
        <v>0</v>
      </c>
      <c r="M33" s="94">
        <f t="shared" si="1"/>
        <v>0</v>
      </c>
      <c r="N33" s="94">
        <f t="shared" si="1"/>
        <v>0</v>
      </c>
      <c r="O33" s="94">
        <f t="shared" si="1"/>
        <v>0</v>
      </c>
      <c r="P33" s="139"/>
      <c r="Q33" s="94">
        <f aca="true" t="shared" si="2" ref="Q33:AA33">COUNTIF(Q12:Q32,"&lt;5")</f>
        <v>0</v>
      </c>
      <c r="R33" s="94">
        <f t="shared" si="2"/>
        <v>0</v>
      </c>
      <c r="S33" s="94">
        <f t="shared" si="2"/>
        <v>0</v>
      </c>
      <c r="T33" s="94">
        <f t="shared" si="2"/>
        <v>0</v>
      </c>
      <c r="U33" s="94">
        <f t="shared" si="2"/>
        <v>0</v>
      </c>
      <c r="V33" s="94">
        <f t="shared" si="2"/>
        <v>0</v>
      </c>
      <c r="W33" s="94">
        <f t="shared" si="2"/>
        <v>0</v>
      </c>
      <c r="X33" s="94">
        <f t="shared" si="2"/>
        <v>0</v>
      </c>
      <c r="Y33" s="94">
        <f t="shared" si="2"/>
        <v>15</v>
      </c>
      <c r="Z33" s="94">
        <f t="shared" si="2"/>
        <v>0</v>
      </c>
      <c r="AA33" s="94">
        <f t="shared" si="2"/>
        <v>0</v>
      </c>
      <c r="AB33" s="90"/>
      <c r="AD33" s="271"/>
    </row>
    <row r="34" spans="1:30" s="91" customFormat="1" ht="20.25" customHeight="1">
      <c r="A34" s="124"/>
      <c r="B34" s="92"/>
      <c r="C34" s="403" t="s">
        <v>73</v>
      </c>
      <c r="D34" s="403"/>
      <c r="E34" s="93"/>
      <c r="F34" s="179" t="s">
        <v>172</v>
      </c>
      <c r="G34" s="159"/>
      <c r="H34" s="94">
        <f>COUNTIF(H12:H32,"HL")</f>
        <v>0</v>
      </c>
      <c r="I34" s="94">
        <f>COUNTIF(I13:I32,"HL")</f>
        <v>0</v>
      </c>
      <c r="J34" s="94">
        <f>COUNTIF(J13:J33,"&lt;5")</f>
        <v>1</v>
      </c>
      <c r="K34" s="94">
        <f>COUNTIF(U12:U32,"HL")</f>
        <v>0</v>
      </c>
      <c r="L34" s="94">
        <f>COUNTIF(L12:L32,"HL")</f>
        <v>0</v>
      </c>
      <c r="M34" s="94">
        <f>COUNTIF(M12:M32,"HL")</f>
        <v>0</v>
      </c>
      <c r="N34" s="94">
        <f>COUNTIF(N12:N32,"HL")</f>
        <v>0</v>
      </c>
      <c r="O34" s="94">
        <f>COUNTIF(T12:T32,"HL")</f>
        <v>0</v>
      </c>
      <c r="P34" s="94"/>
      <c r="Q34" s="94">
        <f>COUNTIF(Q12:Q32,"HL")</f>
        <v>0</v>
      </c>
      <c r="R34" s="94">
        <f>COUNTIF(R12:R32,"HL")</f>
        <v>0</v>
      </c>
      <c r="S34" s="94">
        <f>COUNTIF(S12:S32,"HL")</f>
        <v>0</v>
      </c>
      <c r="T34" s="94">
        <f>COUNTIF(W12:W32,"HL")</f>
        <v>0</v>
      </c>
      <c r="U34" s="94">
        <f aca="true" t="shared" si="3" ref="U34:AA34">COUNTIF(U12:U32,"HL")</f>
        <v>0</v>
      </c>
      <c r="V34" s="94">
        <f t="shared" si="3"/>
        <v>0</v>
      </c>
      <c r="W34" s="94">
        <f t="shared" si="3"/>
        <v>0</v>
      </c>
      <c r="X34" s="94">
        <f t="shared" si="3"/>
        <v>0</v>
      </c>
      <c r="Y34" s="94">
        <f t="shared" si="3"/>
        <v>0</v>
      </c>
      <c r="Z34" s="94">
        <f t="shared" si="3"/>
        <v>0</v>
      </c>
      <c r="AA34" s="94">
        <f t="shared" si="3"/>
        <v>0</v>
      </c>
      <c r="AB34" s="90"/>
      <c r="AD34" s="271"/>
    </row>
    <row r="35" spans="1:21" s="6" customFormat="1" ht="16.5">
      <c r="A35" s="121"/>
      <c r="B35" s="3" t="s">
        <v>36</v>
      </c>
      <c r="C35" s="17" t="s">
        <v>59</v>
      </c>
      <c r="D35" s="404"/>
      <c r="E35" s="404"/>
      <c r="F35" s="404"/>
      <c r="G35" s="404"/>
      <c r="H35" s="95"/>
      <c r="I35" s="87"/>
      <c r="J35" s="5"/>
      <c r="K35" s="5"/>
      <c r="L35" s="5"/>
      <c r="M35" s="5"/>
      <c r="N35" s="5"/>
      <c r="O35" s="87"/>
      <c r="P35" s="5"/>
      <c r="Q35" s="5"/>
      <c r="R35" s="5"/>
      <c r="S35" s="5"/>
      <c r="T35" s="5"/>
      <c r="U35" s="5"/>
    </row>
    <row r="36" spans="1:21" s="6" customFormat="1" ht="16.5">
      <c r="A36" s="121"/>
      <c r="B36" s="6" t="s">
        <v>37</v>
      </c>
      <c r="C36" s="6" t="s">
        <v>38</v>
      </c>
      <c r="D36" s="62"/>
      <c r="E36" s="5"/>
      <c r="F36" s="5"/>
      <c r="G36" s="5"/>
      <c r="H36" s="5"/>
      <c r="I36" s="87"/>
      <c r="J36" s="5"/>
      <c r="K36" s="5"/>
      <c r="L36" s="5"/>
      <c r="M36" s="5"/>
      <c r="N36" s="5"/>
      <c r="O36" s="87"/>
      <c r="P36" s="5"/>
      <c r="Q36" s="5"/>
      <c r="R36" s="5"/>
      <c r="S36" s="5"/>
      <c r="T36" s="5"/>
      <c r="U36" s="5"/>
    </row>
    <row r="37" spans="1:21" s="6" customFormat="1" ht="16.5">
      <c r="A37" s="121"/>
      <c r="B37" s="6" t="s">
        <v>39</v>
      </c>
      <c r="C37" s="6" t="s">
        <v>40</v>
      </c>
      <c r="D37" s="62"/>
      <c r="E37" s="5"/>
      <c r="F37" s="5"/>
      <c r="G37" s="5"/>
      <c r="H37" s="5"/>
      <c r="I37" s="87"/>
      <c r="J37" s="5"/>
      <c r="K37" s="5"/>
      <c r="L37" s="5"/>
      <c r="M37" s="5"/>
      <c r="N37" s="5"/>
      <c r="O37" s="87"/>
      <c r="P37" s="5"/>
      <c r="Q37" s="5"/>
      <c r="R37" s="5"/>
      <c r="S37" s="5"/>
      <c r="T37" s="5"/>
      <c r="U37" s="5"/>
    </row>
    <row r="38" spans="1:21" s="6" customFormat="1" ht="16.5">
      <c r="A38" s="121"/>
      <c r="B38" s="6" t="s">
        <v>61</v>
      </c>
      <c r="C38" s="6" t="s">
        <v>60</v>
      </c>
      <c r="D38" s="62"/>
      <c r="E38" s="5"/>
      <c r="F38" s="5"/>
      <c r="G38" s="5"/>
      <c r="H38" s="5"/>
      <c r="I38" s="87"/>
      <c r="J38" s="5"/>
      <c r="K38" s="5"/>
      <c r="L38" s="5"/>
      <c r="M38" s="5"/>
      <c r="N38" s="5"/>
      <c r="O38" s="87"/>
      <c r="P38" s="5"/>
      <c r="Q38" s="5"/>
      <c r="R38" s="5"/>
      <c r="S38" s="5"/>
      <c r="T38" s="5"/>
      <c r="U38" s="5"/>
    </row>
    <row r="39" spans="1:21" s="6" customFormat="1" ht="16.5">
      <c r="A39" s="121"/>
      <c r="B39" s="6" t="s">
        <v>72</v>
      </c>
      <c r="C39" s="6" t="s">
        <v>71</v>
      </c>
      <c r="D39" s="62"/>
      <c r="E39" s="5"/>
      <c r="F39" s="5"/>
      <c r="G39" s="5"/>
      <c r="H39" s="5"/>
      <c r="I39" s="87"/>
      <c r="J39" s="5"/>
      <c r="K39" s="5"/>
      <c r="L39" s="5"/>
      <c r="M39" s="5"/>
      <c r="N39" s="5"/>
      <c r="O39" s="87"/>
      <c r="P39" s="5"/>
      <c r="Q39" s="5"/>
      <c r="R39" s="5"/>
      <c r="S39" s="5"/>
      <c r="T39" s="5"/>
      <c r="U39" s="5"/>
    </row>
    <row r="40" spans="1:21" s="6" customFormat="1" ht="49.5" customHeight="1">
      <c r="A40" s="122"/>
      <c r="B40" s="116"/>
      <c r="D40" s="62"/>
      <c r="E40" s="5"/>
      <c r="F40" s="5"/>
      <c r="G40" s="5"/>
      <c r="H40" s="5"/>
      <c r="I40" s="383"/>
      <c r="J40" s="383"/>
      <c r="K40" s="383"/>
      <c r="L40" s="383"/>
      <c r="M40" s="383"/>
      <c r="N40" s="383"/>
      <c r="O40" s="383"/>
      <c r="P40" s="383"/>
      <c r="Q40" s="110"/>
      <c r="R40" s="110"/>
      <c r="S40" s="110"/>
      <c r="T40" s="5"/>
      <c r="U40" s="5"/>
    </row>
    <row r="41" spans="4:15" s="6" customFormat="1" ht="16.5">
      <c r="D41" s="62"/>
      <c r="I41" s="118"/>
      <c r="O41" s="118"/>
    </row>
    <row r="42" spans="4:15" s="6" customFormat="1" ht="16.5">
      <c r="D42" s="62"/>
      <c r="I42" s="118"/>
      <c r="O42" s="118"/>
    </row>
    <row r="43" spans="4:15" s="6" customFormat="1" ht="16.5">
      <c r="D43" s="62"/>
      <c r="I43" s="118"/>
      <c r="O43" s="118"/>
    </row>
    <row r="44" spans="4:15" s="6" customFormat="1" ht="16.5">
      <c r="D44" s="62"/>
      <c r="I44" s="118"/>
      <c r="O44" s="118"/>
    </row>
    <row r="45" spans="4:15" s="6" customFormat="1" ht="16.5">
      <c r="D45" s="62"/>
      <c r="I45" s="118"/>
      <c r="O45" s="118"/>
    </row>
    <row r="46" spans="4:15" s="6" customFormat="1" ht="16.5">
      <c r="D46" s="62"/>
      <c r="I46" s="118"/>
      <c r="O46" s="118"/>
    </row>
    <row r="47" spans="4:15" s="6" customFormat="1" ht="16.5">
      <c r="D47" s="62"/>
      <c r="I47" s="118"/>
      <c r="O47" s="118"/>
    </row>
    <row r="48" spans="4:15" s="6" customFormat="1" ht="16.5">
      <c r="D48" s="62"/>
      <c r="I48" s="118"/>
      <c r="O48" s="118"/>
    </row>
    <row r="49" spans="4:15" s="6" customFormat="1" ht="16.5">
      <c r="D49" s="62"/>
      <c r="I49" s="118"/>
      <c r="O49" s="118"/>
    </row>
    <row r="50" spans="4:15" s="6" customFormat="1" ht="16.5">
      <c r="D50" s="62"/>
      <c r="I50" s="118"/>
      <c r="O50" s="118"/>
    </row>
    <row r="51" spans="4:15" s="6" customFormat="1" ht="16.5">
      <c r="D51" s="62"/>
      <c r="I51" s="118"/>
      <c r="O51" s="118"/>
    </row>
    <row r="52" spans="4:15" s="6" customFormat="1" ht="16.5">
      <c r="D52" s="62"/>
      <c r="I52" s="118"/>
      <c r="O52" s="118"/>
    </row>
    <row r="53" spans="4:15" s="6" customFormat="1" ht="16.5">
      <c r="D53" s="62"/>
      <c r="I53" s="118"/>
      <c r="O53" s="118"/>
    </row>
    <row r="54" spans="4:15" s="6" customFormat="1" ht="16.5">
      <c r="D54" s="62"/>
      <c r="I54" s="118"/>
      <c r="O54" s="118"/>
    </row>
    <row r="55" spans="4:15" s="6" customFormat="1" ht="16.5">
      <c r="D55" s="62"/>
      <c r="I55" s="118"/>
      <c r="O55" s="118"/>
    </row>
    <row r="56" spans="4:15" s="6" customFormat="1" ht="16.5">
      <c r="D56" s="62"/>
      <c r="I56" s="118"/>
      <c r="O56" s="118"/>
    </row>
    <row r="57" spans="4:15" s="6" customFormat="1" ht="16.5">
      <c r="D57" s="62"/>
      <c r="I57" s="118"/>
      <c r="O57" s="118"/>
    </row>
    <row r="58" spans="4:15" s="6" customFormat="1" ht="16.5">
      <c r="D58" s="62"/>
      <c r="I58" s="118"/>
      <c r="O58" s="118"/>
    </row>
    <row r="59" spans="4:15" s="6" customFormat="1" ht="16.5">
      <c r="D59" s="62"/>
      <c r="I59" s="118"/>
      <c r="O59" s="118"/>
    </row>
    <row r="60" spans="4:15" s="6" customFormat="1" ht="16.5">
      <c r="D60" s="62"/>
      <c r="I60" s="118"/>
      <c r="O60" s="118"/>
    </row>
    <row r="61" spans="4:15" s="6" customFormat="1" ht="16.5">
      <c r="D61" s="62"/>
      <c r="I61" s="118"/>
      <c r="O61" s="118"/>
    </row>
    <row r="62" spans="4:15" s="6" customFormat="1" ht="16.5">
      <c r="D62" s="62"/>
      <c r="I62" s="118"/>
      <c r="O62" s="118"/>
    </row>
    <row r="63" spans="4:15" s="6" customFormat="1" ht="16.5">
      <c r="D63" s="62"/>
      <c r="I63" s="118"/>
      <c r="O63" s="118"/>
    </row>
    <row r="64" spans="4:15" s="6" customFormat="1" ht="16.5">
      <c r="D64" s="62"/>
      <c r="I64" s="118"/>
      <c r="O64" s="118"/>
    </row>
    <row r="65" spans="4:15" s="6" customFormat="1" ht="16.5">
      <c r="D65" s="62"/>
      <c r="I65" s="118"/>
      <c r="O65" s="118"/>
    </row>
    <row r="66" spans="4:15" s="6" customFormat="1" ht="16.5">
      <c r="D66" s="62"/>
      <c r="I66" s="118"/>
      <c r="O66" s="118"/>
    </row>
    <row r="67" spans="4:15" s="6" customFormat="1" ht="16.5">
      <c r="D67" s="62"/>
      <c r="I67" s="118"/>
      <c r="O67" s="118"/>
    </row>
    <row r="68" spans="4:15" s="6" customFormat="1" ht="16.5">
      <c r="D68" s="62"/>
      <c r="I68" s="118"/>
      <c r="O68" s="118"/>
    </row>
    <row r="69" spans="4:15" s="6" customFormat="1" ht="16.5">
      <c r="D69" s="62"/>
      <c r="I69" s="118"/>
      <c r="O69" s="118"/>
    </row>
    <row r="70" spans="4:15" s="6" customFormat="1" ht="16.5">
      <c r="D70" s="62"/>
      <c r="I70" s="118"/>
      <c r="O70" s="118"/>
    </row>
    <row r="71" spans="4:15" s="6" customFormat="1" ht="16.5">
      <c r="D71" s="62"/>
      <c r="I71" s="118"/>
      <c r="O71" s="118"/>
    </row>
    <row r="72" spans="4:15" s="6" customFormat="1" ht="16.5">
      <c r="D72" s="62"/>
      <c r="I72" s="118"/>
      <c r="O72" s="118"/>
    </row>
    <row r="73" spans="4:15" s="6" customFormat="1" ht="16.5">
      <c r="D73" s="62"/>
      <c r="I73" s="118"/>
      <c r="O73" s="118"/>
    </row>
    <row r="74" spans="4:15" s="6" customFormat="1" ht="16.5">
      <c r="D74" s="62"/>
      <c r="I74" s="118"/>
      <c r="O74" s="118"/>
    </row>
    <row r="75" spans="4:15" s="6" customFormat="1" ht="16.5">
      <c r="D75" s="62"/>
      <c r="I75" s="118"/>
      <c r="O75" s="118"/>
    </row>
    <row r="76" spans="4:15" s="6" customFormat="1" ht="16.5">
      <c r="D76" s="62"/>
      <c r="I76" s="118"/>
      <c r="O76" s="118"/>
    </row>
    <row r="77" spans="4:15" s="6" customFormat="1" ht="16.5">
      <c r="D77" s="62"/>
      <c r="I77" s="118"/>
      <c r="O77" s="118"/>
    </row>
    <row r="78" spans="4:15" s="6" customFormat="1" ht="16.5">
      <c r="D78" s="62"/>
      <c r="I78" s="118"/>
      <c r="O78" s="118"/>
    </row>
    <row r="79" spans="4:15" s="6" customFormat="1" ht="16.5">
      <c r="D79" s="62"/>
      <c r="I79" s="118"/>
      <c r="O79" s="118"/>
    </row>
    <row r="80" spans="4:15" s="6" customFormat="1" ht="16.5">
      <c r="D80" s="62"/>
      <c r="I80" s="118"/>
      <c r="O80" s="118"/>
    </row>
    <row r="81" spans="4:15" s="6" customFormat="1" ht="16.5">
      <c r="D81" s="62"/>
      <c r="I81" s="118"/>
      <c r="O81" s="118"/>
    </row>
    <row r="82" spans="4:15" s="6" customFormat="1" ht="16.5">
      <c r="D82" s="62"/>
      <c r="I82" s="118"/>
      <c r="O82" s="118"/>
    </row>
    <row r="83" spans="4:15" s="6" customFormat="1" ht="16.5">
      <c r="D83" s="62"/>
      <c r="I83" s="118"/>
      <c r="O83" s="118"/>
    </row>
    <row r="84" spans="4:15" s="6" customFormat="1" ht="16.5">
      <c r="D84" s="62"/>
      <c r="I84" s="118"/>
      <c r="O84" s="118"/>
    </row>
    <row r="85" spans="4:15" s="6" customFormat="1" ht="16.5">
      <c r="D85" s="62"/>
      <c r="I85" s="118"/>
      <c r="O85" s="118"/>
    </row>
    <row r="86" spans="4:15" s="6" customFormat="1" ht="16.5">
      <c r="D86" s="62"/>
      <c r="I86" s="118"/>
      <c r="O86" s="118"/>
    </row>
    <row r="87" spans="4:15" s="6" customFormat="1" ht="16.5">
      <c r="D87" s="62"/>
      <c r="I87" s="118"/>
      <c r="O87" s="118"/>
    </row>
    <row r="88" spans="4:15" s="6" customFormat="1" ht="16.5">
      <c r="D88" s="62"/>
      <c r="I88" s="118"/>
      <c r="O88" s="118"/>
    </row>
    <row r="89" spans="4:15" s="6" customFormat="1" ht="16.5">
      <c r="D89" s="62"/>
      <c r="I89" s="118"/>
      <c r="O89" s="118"/>
    </row>
    <row r="90" spans="4:15" s="6" customFormat="1" ht="16.5">
      <c r="D90" s="62"/>
      <c r="I90" s="118"/>
      <c r="O90" s="118"/>
    </row>
    <row r="91" spans="4:15" s="6" customFormat="1" ht="16.5">
      <c r="D91" s="62"/>
      <c r="I91" s="118"/>
      <c r="O91" s="118"/>
    </row>
    <row r="92" spans="4:15" s="6" customFormat="1" ht="16.5">
      <c r="D92" s="62"/>
      <c r="I92" s="118"/>
      <c r="O92" s="118"/>
    </row>
    <row r="93" spans="4:15" s="6" customFormat="1" ht="16.5">
      <c r="D93" s="62"/>
      <c r="I93" s="118"/>
      <c r="O93" s="118"/>
    </row>
    <row r="94" spans="4:15" s="6" customFormat="1" ht="16.5">
      <c r="D94" s="62"/>
      <c r="I94" s="118"/>
      <c r="O94" s="118"/>
    </row>
    <row r="95" spans="4:15" s="6" customFormat="1" ht="16.5">
      <c r="D95" s="62"/>
      <c r="I95" s="118"/>
      <c r="O95" s="118"/>
    </row>
    <row r="96" spans="4:15" s="6" customFormat="1" ht="16.5">
      <c r="D96" s="62"/>
      <c r="I96" s="118"/>
      <c r="O96" s="118"/>
    </row>
    <row r="97" spans="4:15" s="6" customFormat="1" ht="16.5">
      <c r="D97" s="62"/>
      <c r="I97" s="118"/>
      <c r="O97" s="118"/>
    </row>
    <row r="98" spans="4:15" s="6" customFormat="1" ht="16.5">
      <c r="D98" s="62"/>
      <c r="I98" s="118"/>
      <c r="O98" s="118"/>
    </row>
    <row r="99" spans="4:15" s="6" customFormat="1" ht="16.5">
      <c r="D99" s="62"/>
      <c r="I99" s="118"/>
      <c r="O99" s="118"/>
    </row>
    <row r="100" spans="4:15" s="6" customFormat="1" ht="16.5">
      <c r="D100" s="62"/>
      <c r="I100" s="118"/>
      <c r="O100" s="118"/>
    </row>
    <row r="101" spans="4:15" s="6" customFormat="1" ht="16.5">
      <c r="D101" s="62"/>
      <c r="I101" s="118"/>
      <c r="O101" s="118"/>
    </row>
    <row r="102" spans="4:15" s="6" customFormat="1" ht="16.5">
      <c r="D102" s="62"/>
      <c r="I102" s="118"/>
      <c r="O102" s="118"/>
    </row>
    <row r="103" spans="4:15" s="6" customFormat="1" ht="16.5">
      <c r="D103" s="62"/>
      <c r="I103" s="118"/>
      <c r="O103" s="118"/>
    </row>
    <row r="104" spans="4:15" s="6" customFormat="1" ht="16.5">
      <c r="D104" s="62"/>
      <c r="I104" s="118"/>
      <c r="O104" s="118"/>
    </row>
    <row r="105" spans="4:15" s="6" customFormat="1" ht="16.5">
      <c r="D105" s="62"/>
      <c r="I105" s="118"/>
      <c r="O105" s="118"/>
    </row>
    <row r="106" spans="4:15" s="6" customFormat="1" ht="16.5">
      <c r="D106" s="62"/>
      <c r="I106" s="118"/>
      <c r="O106" s="118"/>
    </row>
    <row r="107" spans="4:15" s="6" customFormat="1" ht="16.5">
      <c r="D107" s="62"/>
      <c r="I107" s="118"/>
      <c r="O107" s="118"/>
    </row>
    <row r="108" spans="4:15" s="6" customFormat="1" ht="16.5">
      <c r="D108" s="62"/>
      <c r="I108" s="118"/>
      <c r="O108" s="118"/>
    </row>
    <row r="109" spans="4:15" s="6" customFormat="1" ht="16.5">
      <c r="D109" s="62"/>
      <c r="I109" s="118"/>
      <c r="O109" s="118"/>
    </row>
    <row r="110" spans="4:15" s="6" customFormat="1" ht="16.5">
      <c r="D110" s="62"/>
      <c r="I110" s="118"/>
      <c r="O110" s="118"/>
    </row>
    <row r="111" spans="4:15" s="6" customFormat="1" ht="16.5">
      <c r="D111" s="62"/>
      <c r="I111" s="118"/>
      <c r="O111" s="118"/>
    </row>
    <row r="112" spans="4:15" s="6" customFormat="1" ht="16.5">
      <c r="D112" s="62"/>
      <c r="I112" s="118"/>
      <c r="O112" s="118"/>
    </row>
    <row r="113" spans="4:15" s="6" customFormat="1" ht="16.5">
      <c r="D113" s="62"/>
      <c r="I113" s="118"/>
      <c r="O113" s="118"/>
    </row>
    <row r="114" spans="4:15" s="6" customFormat="1" ht="16.5">
      <c r="D114" s="62"/>
      <c r="I114" s="118"/>
      <c r="O114" s="118"/>
    </row>
    <row r="115" spans="4:15" s="6" customFormat="1" ht="16.5">
      <c r="D115" s="62"/>
      <c r="I115" s="118"/>
      <c r="O115" s="118"/>
    </row>
    <row r="116" spans="4:15" s="6" customFormat="1" ht="16.5">
      <c r="D116" s="62"/>
      <c r="I116" s="118"/>
      <c r="O116" s="118"/>
    </row>
    <row r="117" spans="4:15" s="6" customFormat="1" ht="16.5">
      <c r="D117" s="62"/>
      <c r="I117" s="118"/>
      <c r="O117" s="118"/>
    </row>
    <row r="118" spans="4:15" s="6" customFormat="1" ht="16.5">
      <c r="D118" s="62"/>
      <c r="I118" s="118"/>
      <c r="O118" s="118"/>
    </row>
    <row r="119" spans="4:15" s="6" customFormat="1" ht="16.5">
      <c r="D119" s="62"/>
      <c r="I119" s="118"/>
      <c r="O119" s="118"/>
    </row>
    <row r="120" spans="4:15" s="6" customFormat="1" ht="16.5">
      <c r="D120" s="62"/>
      <c r="I120" s="118"/>
      <c r="O120" s="118"/>
    </row>
    <row r="121" spans="4:15" s="6" customFormat="1" ht="16.5">
      <c r="D121" s="62"/>
      <c r="I121" s="118"/>
      <c r="O121" s="118"/>
    </row>
    <row r="122" spans="4:15" s="6" customFormat="1" ht="16.5">
      <c r="D122" s="62"/>
      <c r="I122" s="118"/>
      <c r="O122" s="118"/>
    </row>
    <row r="123" spans="4:15" s="6" customFormat="1" ht="16.5">
      <c r="D123" s="62"/>
      <c r="I123" s="118"/>
      <c r="O123" s="118"/>
    </row>
    <row r="124" spans="4:15" s="6" customFormat="1" ht="16.5">
      <c r="D124" s="62"/>
      <c r="I124" s="118"/>
      <c r="O124" s="118"/>
    </row>
    <row r="125" spans="4:15" s="6" customFormat="1" ht="16.5">
      <c r="D125" s="62"/>
      <c r="I125" s="118"/>
      <c r="O125" s="118"/>
    </row>
    <row r="126" spans="4:15" s="6" customFormat="1" ht="16.5">
      <c r="D126" s="62"/>
      <c r="I126" s="118"/>
      <c r="O126" s="118"/>
    </row>
    <row r="127" spans="4:15" s="6" customFormat="1" ht="16.5">
      <c r="D127" s="62"/>
      <c r="I127" s="118"/>
      <c r="O127" s="118"/>
    </row>
  </sheetData>
  <sheetProtection/>
  <mergeCells count="21">
    <mergeCell ref="C34:D34"/>
    <mergeCell ref="D35:G35"/>
    <mergeCell ref="I40:P40"/>
    <mergeCell ref="T8:W8"/>
    <mergeCell ref="Y8:Y10"/>
    <mergeCell ref="AB8:AD8"/>
    <mergeCell ref="AE8:AE10"/>
    <mergeCell ref="AF8:AK8"/>
    <mergeCell ref="F9:F11"/>
    <mergeCell ref="A8:A11"/>
    <mergeCell ref="B8:C11"/>
    <mergeCell ref="D8:D11"/>
    <mergeCell ref="E8:E11"/>
    <mergeCell ref="I8:M8"/>
    <mergeCell ref="P8:P10"/>
    <mergeCell ref="A1:E1"/>
    <mergeCell ref="F1:P1"/>
    <mergeCell ref="A2:E2"/>
    <mergeCell ref="F2:P2"/>
    <mergeCell ref="A5:P5"/>
    <mergeCell ref="A6:P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2022-04-08T01:36:14Z</cp:lastPrinted>
  <dcterms:created xsi:type="dcterms:W3CDTF">2017-09-13T01:08:49Z</dcterms:created>
  <dcterms:modified xsi:type="dcterms:W3CDTF">2022-04-18T02:11:17Z</dcterms:modified>
  <cp:category/>
  <cp:version/>
  <cp:contentType/>
  <cp:contentStatus/>
</cp:coreProperties>
</file>